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2140000国保年金課\国保給付係\（70）傷病手当金\05_提供書類\"/>
    </mc:Choice>
  </mc:AlternateContent>
  <workbookProtection workbookAlgorithmName="SHA-512" workbookHashValue="fycjSSV5ZDybR6C43FBiLaaGljgukmDbetgLnBgC/BgHdUZv59JoDpZg2FZ8AhYhzzeKFlidlIPjMCoY5xBV/A==" workbookSaltValue="hQ+n2upwx+GyTMili0kBiA==" workbookSpinCount="100000" lockStructure="1"/>
  <bookViews>
    <workbookView xWindow="4650" yWindow="0" windowWidth="20490" windowHeight="7530"/>
  </bookViews>
  <sheets>
    <sheet name="使用方法" sheetId="16" r:id="rId1"/>
    <sheet name="申請書（世帯主）" sheetId="1" r:id="rId2"/>
    <sheet name="申請書 (被保険者記入用)" sheetId="6" r:id="rId3"/>
  </sheets>
  <definedNames>
    <definedName name="_xlnm.Print_Area" localSheetId="2">'申請書 (被保険者記入用)'!$M$1:$BC$97</definedName>
    <definedName name="_xlnm.Print_Area" localSheetId="1">'申請書（世帯主）'!$S$1:$BF$93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2" i="1" l="1"/>
  <c r="AE34" i="1"/>
  <c r="Z49" i="6" l="1"/>
  <c r="Z45" i="6"/>
  <c r="W49" i="6"/>
  <c r="W45" i="6"/>
  <c r="AS34" i="6"/>
  <c r="AS31" i="6"/>
  <c r="AS28" i="6"/>
  <c r="AO34" i="6"/>
  <c r="AO31" i="6"/>
  <c r="AO28" i="6"/>
  <c r="AX13" i="6"/>
  <c r="AU13" i="6"/>
  <c r="AA13" i="6"/>
  <c r="X13" i="6"/>
  <c r="S13" i="6"/>
  <c r="A66" i="6" l="1"/>
  <c r="I56" i="6" l="1"/>
  <c r="J56" i="6"/>
  <c r="K56" i="6"/>
  <c r="K54" i="6"/>
  <c r="J54" i="6"/>
  <c r="I54" i="6"/>
  <c r="AV45" i="6"/>
  <c r="S49" i="6"/>
  <c r="S45" i="6"/>
  <c r="AM62" i="6"/>
  <c r="AO62" i="6"/>
  <c r="AQ62" i="6"/>
  <c r="AS62" i="6"/>
  <c r="AU62" i="6"/>
  <c r="AW62" i="6"/>
  <c r="AY62" i="6"/>
  <c r="A53" i="1" l="1"/>
  <c r="D4" i="1"/>
  <c r="AV17" i="6" l="1"/>
  <c r="AP13" i="6"/>
  <c r="J45" i="6" l="1"/>
  <c r="AP53" i="6" s="1"/>
  <c r="I45" i="6"/>
  <c r="I12" i="6"/>
  <c r="AE34" i="6" s="1"/>
  <c r="J12" i="6"/>
  <c r="AH53" i="6" l="1"/>
  <c r="AE20" i="6"/>
  <c r="AE31" i="6"/>
  <c r="AE28" i="6"/>
  <c r="AL20" i="6"/>
  <c r="AE37" i="6"/>
  <c r="E1" i="6"/>
  <c r="U7" i="6" s="1"/>
  <c r="BD11" i="1" l="1"/>
  <c r="BA11" i="1"/>
  <c r="AV11" i="1"/>
  <c r="AT7" i="1"/>
  <c r="BE36" i="1" l="1"/>
  <c r="BC36" i="1"/>
  <c r="BA36" i="1"/>
  <c r="AY36" i="1"/>
  <c r="AW36" i="1"/>
  <c r="AU36" i="1"/>
  <c r="AS36" i="1"/>
  <c r="AQ36" i="1"/>
  <c r="AO36" i="1"/>
  <c r="AM36" i="1"/>
  <c r="AK36" i="1"/>
  <c r="AI36" i="1"/>
  <c r="AG36" i="1"/>
  <c r="AE36" i="1"/>
  <c r="BE34" i="1"/>
  <c r="BC34" i="1"/>
  <c r="BA34" i="1"/>
  <c r="AY34" i="1"/>
  <c r="AW34" i="1"/>
  <c r="AU34" i="1"/>
  <c r="AS34" i="1"/>
  <c r="AQ34" i="1"/>
  <c r="AO34" i="1"/>
  <c r="AM34" i="1"/>
  <c r="AK34" i="1"/>
  <c r="AI34" i="1"/>
  <c r="AG34" i="1"/>
  <c r="BC29" i="1"/>
  <c r="BA29" i="1"/>
  <c r="AY29" i="1"/>
  <c r="AW29" i="1"/>
  <c r="AU29" i="1"/>
  <c r="AS29" i="1"/>
  <c r="BE29" i="1"/>
  <c r="N47" i="1"/>
  <c r="M47" i="1"/>
  <c r="L47" i="1"/>
  <c r="AN26" i="1"/>
  <c r="O39" i="1"/>
  <c r="AS20" i="1"/>
  <c r="AB20" i="1"/>
  <c r="Q39" i="1"/>
  <c r="P39" i="1"/>
  <c r="N39" i="1"/>
  <c r="M39" i="1"/>
  <c r="L39" i="1"/>
  <c r="L29" i="1"/>
  <c r="BC27" i="1"/>
  <c r="P29" i="1"/>
  <c r="O29" i="1"/>
  <c r="N29" i="1"/>
  <c r="M29" i="1"/>
  <c r="AB16" i="1" l="1"/>
  <c r="AB12" i="1"/>
  <c r="AB7" i="1"/>
  <c r="D18" i="1"/>
  <c r="AB11" i="1" l="1"/>
</calcChain>
</file>

<file path=xl/sharedStrings.xml><?xml version="1.0" encoding="utf-8"?>
<sst xmlns="http://schemas.openxmlformats.org/spreadsheetml/2006/main" count="157" uniqueCount="123">
  <si>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</si>
  <si>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</si>
  <si>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</si>
  <si>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</si>
  <si>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</si>
  <si>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</si>
  <si>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</si>
  <si>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</si>
  <si>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</si>
  <si>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</si>
  <si>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</si>
  <si>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</si>
  <si>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</si>
  <si>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</si>
  <si>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</si>
  <si>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</si>
  <si>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</si>
  <si>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</si>
  <si>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</si>
  <si>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</si>
  <si>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事業主記入欄</t>
    <rPh sb="0" eb="2">
      <t>ジギョウ</t>
    </rPh>
    <rPh sb="2" eb="3">
      <t>ヌシ</t>
    </rPh>
    <rPh sb="3" eb="5">
      <t>キニュウ</t>
    </rPh>
    <rPh sb="5" eb="6">
      <t>ラン</t>
    </rPh>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</si>
  <si>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</si>
  <si>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</si>
  <si>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</si>
  <si>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</si>
  <si>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</si>
  <si>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</si>
  <si>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</si>
  <si>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</si>
  <si>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①医療機関の受診状況</t>
    <rPh sb="1" eb="3">
      <t>イリョウ</t>
    </rPh>
    <rPh sb="3" eb="5">
      <t>キカン</t>
    </rPh>
    <rPh sb="6" eb="8">
      <t>ジュシン</t>
    </rPh>
    <rPh sb="8" eb="10">
      <t>ジョウキョウ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</si>
  <si>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</si>
  <si>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</si>
  <si>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③症状（期間などを具体的に）</t>
    </r>
    <rPh sb="4" eb="6">
      <t>ジュシン</t>
    </rPh>
    <rPh sb="13" eb="15">
      <t>カイトウ</t>
    </rPh>
    <rPh sb="17" eb="19">
      <t>バアイ</t>
    </rPh>
    <rPh sb="22" eb="24">
      <t>ショウジョウ</t>
    </rPh>
    <rPh sb="25" eb="27">
      <t>キカン</t>
    </rPh>
    <rPh sb="30" eb="33">
      <t>グタイテキ</t>
    </rPh>
    <phoneticPr fontId="1"/>
  </si>
  <si>
    <t>保険者
記入欄</t>
    <rPh sb="0" eb="2">
      <t>ホケン</t>
    </rPh>
    <rPh sb="2" eb="3">
      <t>シャ</t>
    </rPh>
    <rPh sb="4" eb="6">
      <t>キニュウ</t>
    </rPh>
    <rPh sb="6" eb="7">
      <t>ラン</t>
    </rPh>
    <phoneticPr fontId="1"/>
  </si>
  <si>
    <t>円　　　　　　　　　　　　　　　</t>
    <rPh sb="0" eb="1">
      <t>エン</t>
    </rPh>
    <phoneticPr fontId="1"/>
  </si>
  <si>
    <t>支給決定額</t>
    <rPh sb="0" eb="2">
      <t>シキュウ</t>
    </rPh>
    <rPh sb="2" eb="4">
      <t>ケッテイ</t>
    </rPh>
    <rPh sb="4" eb="5">
      <t>ガク</t>
    </rPh>
    <phoneticPr fontId="1"/>
  </si>
  <si>
    <t>（給与等の額：円）</t>
    <rPh sb="1" eb="3">
      <t>キュウヨ</t>
    </rPh>
    <rPh sb="3" eb="4">
      <t>トウ</t>
    </rPh>
    <rPh sb="5" eb="6">
      <t>ガク</t>
    </rPh>
    <rPh sb="7" eb="8">
      <t>エン</t>
    </rPh>
    <phoneticPr fontId="1"/>
  </si>
  <si>
    <r>
      <rPr>
        <sz val="18"/>
        <rFont val="ＭＳ Ｐゴシック"/>
        <family val="3"/>
        <charset val="128"/>
      </rPr>
      <t>新型コロナウイルス感染症に係る
国民健康保険傷病手当金支給申請書</t>
    </r>
    <r>
      <rPr>
        <sz val="14"/>
        <rFont val="ＭＳ Ｐゴシック"/>
        <family val="3"/>
        <charset val="128"/>
      </rPr>
      <t>（世帯主記入用）</t>
    </r>
    <rPh sb="0" eb="2">
      <t>シンガタ</t>
    </rPh>
    <rPh sb="9" eb="12">
      <t>カンセンショウ</t>
    </rPh>
    <rPh sb="13" eb="14">
      <t>カカ</t>
    </rPh>
    <rPh sb="16" eb="18">
      <t>コクミン</t>
    </rPh>
    <rPh sb="18" eb="20">
      <t>ケンコウ</t>
    </rPh>
    <rPh sb="20" eb="22">
      <t>ホケン</t>
    </rPh>
    <rPh sb="22" eb="24">
      <t>ショウビョウ</t>
    </rPh>
    <rPh sb="24" eb="26">
      <t>テアテ</t>
    </rPh>
    <rPh sb="26" eb="27">
      <t>キン</t>
    </rPh>
    <rPh sb="27" eb="29">
      <t>シキュウ</t>
    </rPh>
    <rPh sb="29" eb="31">
      <t>シンセイ</t>
    </rPh>
    <rPh sb="31" eb="32">
      <t>ショ</t>
    </rPh>
    <rPh sb="33" eb="36">
      <t>セタイヌシ</t>
    </rPh>
    <rPh sb="36" eb="39">
      <t>キニュウヨウ</t>
    </rPh>
    <phoneticPr fontId="1"/>
  </si>
  <si>
    <r>
      <t>新型コロナウイルス感染症に係る
国民健康保険傷病手当金支給申請書</t>
    </r>
    <r>
      <rPr>
        <sz val="14"/>
        <rFont val="ＭＳ Ｐゴシック"/>
        <family val="3"/>
        <charset val="128"/>
      </rPr>
      <t>（被保険者記入用）</t>
    </r>
    <rPh sb="16" eb="18">
      <t>コクミン</t>
    </rPh>
    <rPh sb="18" eb="20">
      <t>ケンコウ</t>
    </rPh>
    <rPh sb="20" eb="22">
      <t>ホケン</t>
    </rPh>
    <rPh sb="22" eb="24">
      <t>ショウビョウ</t>
    </rPh>
    <rPh sb="24" eb="26">
      <t>テアテ</t>
    </rPh>
    <rPh sb="26" eb="27">
      <t>キン</t>
    </rPh>
    <rPh sb="27" eb="29">
      <t>シキュウ</t>
    </rPh>
    <rPh sb="29" eb="31">
      <t>シンセイ</t>
    </rPh>
    <rPh sb="31" eb="32">
      <t>ショ</t>
    </rPh>
    <rPh sb="33" eb="37">
      <t>ヒホケンシャ</t>
    </rPh>
    <rPh sb="37" eb="40">
      <t>キニュウヨウ</t>
    </rPh>
    <phoneticPr fontId="1"/>
  </si>
  <si>
    <t>　　　　　　年　　　　　月　　　　　日　　　</t>
    <rPh sb="6" eb="7">
      <t>ネン</t>
    </rPh>
    <rPh sb="12" eb="13">
      <t>ガツ</t>
    </rPh>
    <rPh sb="18" eb="19">
      <t>ヒ</t>
    </rPh>
    <phoneticPr fontId="1"/>
  </si>
  <si>
    <t>　　　　　　年　　　　月　　　　日から</t>
    <rPh sb="6" eb="7">
      <t>ネン</t>
    </rPh>
    <rPh sb="11" eb="12">
      <t>ガツ</t>
    </rPh>
    <rPh sb="16" eb="17">
      <t>ヒ</t>
    </rPh>
    <phoneticPr fontId="1"/>
  </si>
  <si>
    <t>　　　　　　年　　　　月　　　　日まで</t>
    <phoneticPr fontId="1"/>
  </si>
  <si>
    <t>　　　　　年　　　　　月　　　　　日　　　</t>
    <rPh sb="5" eb="6">
      <t>ネン</t>
    </rPh>
    <rPh sb="11" eb="12">
      <t>ガツ</t>
    </rPh>
    <rPh sb="17" eb="18">
      <t>ヒ</t>
    </rPh>
    <phoneticPr fontId="1"/>
  </si>
  <si>
    <t>付則第１号様式（付則第５項関係）</t>
    <rPh sb="0" eb="2">
      <t>フソク</t>
    </rPh>
    <rPh sb="2" eb="3">
      <t>ダイ</t>
    </rPh>
    <rPh sb="4" eb="5">
      <t>ゴウ</t>
    </rPh>
    <rPh sb="5" eb="7">
      <t>ヨウシキ</t>
    </rPh>
    <rPh sb="8" eb="10">
      <t>フソク</t>
    </rPh>
    <rPh sb="10" eb="11">
      <t>ダイ</t>
    </rPh>
    <rPh sb="12" eb="13">
      <t>コウ</t>
    </rPh>
    <rPh sb="13" eb="15">
      <t>カンケイ</t>
    </rPh>
    <phoneticPr fontId="1"/>
  </si>
  <si>
    <r>
      <t xml:space="preserve">
　　　　　　　　　　　　　　　　　　　　　　　　　　　　　　</t>
    </r>
    <r>
      <rPr>
        <sz val="9"/>
        <rFont val="ＭＳ Ｐゴシック"/>
        <family val="3"/>
        <charset val="128"/>
      </rPr>
      <t>電話番号</t>
    </r>
    <rPh sb="32" eb="34">
      <t>デンワ</t>
    </rPh>
    <rPh sb="34" eb="36">
      <t>バンゴウ</t>
    </rPh>
    <phoneticPr fontId="1"/>
  </si>
  <si>
    <t>以下には記入しないでください。</t>
    <rPh sb="0" eb="2">
      <t>イカ</t>
    </rPh>
    <rPh sb="4" eb="6">
      <t>キニュウ</t>
    </rPh>
    <phoneticPr fontId="1"/>
  </si>
  <si>
    <t>※左詰めで記入してください。濁点及び半濁点は１字として記入し、姓と名との間は一字空けてください。</t>
    <rPh sb="1" eb="3">
      <t>ヒダリヅ</t>
    </rPh>
    <rPh sb="5" eb="7">
      <t>キニュウ</t>
    </rPh>
    <rPh sb="14" eb="16">
      <t>ダクテン</t>
    </rPh>
    <rPh sb="16" eb="17">
      <t>オヨ</t>
    </rPh>
    <rPh sb="18" eb="21">
      <t>ハンダクテン</t>
    </rPh>
    <rPh sb="23" eb="24">
      <t>ジ</t>
    </rPh>
    <rPh sb="27" eb="29">
      <t>キニュウ</t>
    </rPh>
    <rPh sb="31" eb="32">
      <t>セイ</t>
    </rPh>
    <rPh sb="33" eb="34">
      <t>ナ</t>
    </rPh>
    <rPh sb="36" eb="37">
      <t>アイダ</t>
    </rPh>
    <rPh sb="38" eb="40">
      <t>イチジ</t>
    </rPh>
    <rPh sb="40" eb="41">
      <t>ア</t>
    </rPh>
    <phoneticPr fontId="1"/>
  </si>
  <si>
    <t>⑥</t>
    <phoneticPr fontId="1"/>
  </si>
  <si>
    <t>⑦</t>
    <phoneticPr fontId="1"/>
  </si>
  <si>
    <t>⑤左記④の期間のうち勤務ができなかった日数</t>
    <rPh sb="1" eb="3">
      <t>サキ</t>
    </rPh>
    <rPh sb="5" eb="7">
      <t>キカン</t>
    </rPh>
    <rPh sb="10" eb="12">
      <t>キンム</t>
    </rPh>
    <rPh sb="19" eb="21">
      <t>ニッスウ</t>
    </rPh>
    <phoneticPr fontId="1"/>
  </si>
  <si>
    <t>　⑥で「はい」と回答した場合、
　その給与等の額と、その支払の対象と
　なった（なる）期間をご記入ください。</t>
    <rPh sb="8" eb="10">
      <t>カイトウ</t>
    </rPh>
    <rPh sb="12" eb="14">
      <t>バアイ</t>
    </rPh>
    <rPh sb="20" eb="21">
      <t>ヨ</t>
    </rPh>
    <rPh sb="21" eb="22">
      <t>トウ</t>
    </rPh>
    <rPh sb="23" eb="24">
      <t>ガク</t>
    </rPh>
    <rPh sb="24" eb="25">
      <t>キンガク</t>
    </rPh>
    <rPh sb="28" eb="30">
      <t>シハライ</t>
    </rPh>
    <rPh sb="31" eb="33">
      <t>タイショウ</t>
    </rPh>
    <rPh sb="43" eb="45">
      <t>キカン</t>
    </rPh>
    <rPh sb="47" eb="49">
      <t>キニュウ</t>
    </rPh>
    <phoneticPr fontId="1"/>
  </si>
  <si>
    <t>　帰国者・接触者相談センター
　への相談日
　※相談した場合に記入</t>
    <rPh sb="1" eb="4">
      <t>キコクシャ</t>
    </rPh>
    <rPh sb="5" eb="8">
      <t>セッショクシャ</t>
    </rPh>
    <rPh sb="8" eb="10">
      <t>ソウダン</t>
    </rPh>
    <rPh sb="18" eb="21">
      <t>ソウダンビ</t>
    </rPh>
    <phoneticPr fontId="1"/>
  </si>
  <si>
    <t>新型コロナウイルス感染症（発熱等の症状があり感染が疑われる場合を含む。）によらない休暇や勤務予定がなかった日は除く。</t>
    <phoneticPr fontId="1"/>
  </si>
  <si>
    <t>上記③から⑦までの内容については、当事業所において把握している内容と相違ないことを証明します。</t>
    <rPh sb="0" eb="2">
      <t>ジョウキ</t>
    </rPh>
    <rPh sb="9" eb="11">
      <t>ナイヨウ</t>
    </rPh>
    <rPh sb="17" eb="18">
      <t>トウ</t>
    </rPh>
    <rPh sb="18" eb="21">
      <t>ジギョウショ</t>
    </rPh>
    <rPh sb="25" eb="27">
      <t>ハアク</t>
    </rPh>
    <rPh sb="31" eb="33">
      <t>ナイヨウ</t>
    </rPh>
    <rPh sb="34" eb="36">
      <t>ソウイ</t>
    </rPh>
    <rPh sb="41" eb="43">
      <t>ショウメイ</t>
    </rPh>
    <phoneticPr fontId="1"/>
  </si>
  <si>
    <t>　④の期間についての給与等の
　支払いを受けましたか。
　または、今後受けられますか。</t>
    <rPh sb="3" eb="5">
      <t>キカン</t>
    </rPh>
    <rPh sb="20" eb="21">
      <t>ウ</t>
    </rPh>
    <rPh sb="33" eb="35">
      <t>コンゴ</t>
    </rPh>
    <rPh sb="35" eb="36">
      <t>ウ</t>
    </rPh>
    <phoneticPr fontId="1"/>
  </si>
  <si>
    <t>　④療養の
　　 ために
　　 休んだ期間</t>
    <rPh sb="2" eb="4">
      <t>リョウヨウ</t>
    </rPh>
    <rPh sb="16" eb="17">
      <t>ヤス</t>
    </rPh>
    <rPh sb="19" eb="21">
      <t>キカン</t>
    </rPh>
    <phoneticPr fontId="1"/>
  </si>
  <si>
    <t>世帯主の氏名</t>
    <rPh sb="0" eb="3">
      <t>セタイヌシ</t>
    </rPh>
    <rPh sb="4" eb="6">
      <t>シメイ</t>
    </rPh>
    <phoneticPr fontId="1"/>
  </si>
  <si>
    <t>振込先について入力してください。</t>
    <rPh sb="0" eb="3">
      <t>フリコミサキ</t>
    </rPh>
    <rPh sb="7" eb="9">
      <t>ニュウリョク</t>
    </rPh>
    <phoneticPr fontId="1"/>
  </si>
  <si>
    <t>金融機関名</t>
    <rPh sb="0" eb="2">
      <t>キンユウ</t>
    </rPh>
    <rPh sb="2" eb="4">
      <t>キカン</t>
    </rPh>
    <rPh sb="4" eb="5">
      <t>メイ</t>
    </rPh>
    <phoneticPr fontId="1"/>
  </si>
  <si>
    <t>支店等の名称</t>
    <rPh sb="0" eb="2">
      <t>シテン</t>
    </rPh>
    <rPh sb="2" eb="3">
      <t>トウ</t>
    </rPh>
    <rPh sb="4" eb="6">
      <t>メイショウ</t>
    </rPh>
    <phoneticPr fontId="1"/>
  </si>
  <si>
    <t>口座番号</t>
    <rPh sb="0" eb="2">
      <t>コウザ</t>
    </rPh>
    <rPh sb="2" eb="4">
      <t>バンゴウ</t>
    </rPh>
    <phoneticPr fontId="1"/>
  </si>
  <si>
    <t>その他</t>
    <rPh sb="2" eb="3">
      <t>タ</t>
    </rPh>
    <phoneticPr fontId="1"/>
  </si>
  <si>
    <t>支店等の種類を下のプルダウンリストから選択してください。該当するものがプルダウンリストにない場合は下の「その他」へ入力してください。</t>
    <rPh sb="0" eb="2">
      <t>シテン</t>
    </rPh>
    <rPh sb="2" eb="3">
      <t>トウ</t>
    </rPh>
    <rPh sb="4" eb="6">
      <t>シュルイ</t>
    </rPh>
    <phoneticPr fontId="1"/>
  </si>
  <si>
    <t>↓自動入力されるフリガナに誤りがある時はカタカナで入力してください。</t>
    <rPh sb="1" eb="3">
      <t>ジドウ</t>
    </rPh>
    <rPh sb="3" eb="5">
      <t>ニュウリョク</t>
    </rPh>
    <rPh sb="13" eb="14">
      <t>アヤマ</t>
    </rPh>
    <rPh sb="18" eb="19">
      <t>トキ</t>
    </rPh>
    <rPh sb="25" eb="27">
      <t>ニュウリョク</t>
    </rPh>
    <phoneticPr fontId="1"/>
  </si>
  <si>
    <t>世帯主のフリガナ</t>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</si>
  <si>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Ph sb="0" eb="2">
      <t>ギンコウ</t>
    </rPh>
    <rPh sb="5" eb="7">
      <t>キンコ</t>
    </rPh>
    <rPh sb="10" eb="12">
      <t>シンクミ</t>
    </rPh>
    <rPh sb="15" eb="17">
      <t>ノウキョウ</t>
    </rPh>
    <rPh sb="20" eb="22">
      <t>ギョキョウ</t>
    </rPh>
    <phoneticPr fontId="1"/>
  </si>
  <si>
    <t>）</t>
    <phoneticPr fontId="1"/>
  </si>
  <si>
    <t>その他（</t>
    <phoneticPr fontId="1"/>
  </si>
  <si>
    <t>　　←プルダウンリストから選択してください。</t>
    <rPh sb="13" eb="15">
      <t>センタク</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</si>
  <si>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r>
    <rPh sb="0" eb="2">
      <t>ホンテン</t>
    </rPh>
    <rPh sb="5" eb="7">
      <t>シテン</t>
    </rPh>
    <rPh sb="9" eb="11">
      <t>シュッチョウ</t>
    </rPh>
    <rPh sb="11" eb="12">
      <t>ショ</t>
    </rPh>
    <rPh sb="15" eb="20">
      <t>ホンテンエイギョウブ</t>
    </rPh>
    <rPh sb="23" eb="25">
      <t>ホンショ</t>
    </rPh>
    <rPh sb="28" eb="30">
      <t>シショ</t>
    </rPh>
    <phoneticPr fontId="1"/>
  </si>
  <si>
    <t>その他（</t>
    <phoneticPr fontId="1"/>
  </si>
  <si>
    <t>）</t>
    <phoneticPr fontId="1"/>
  </si>
  <si>
    <t>被保険者氏名</t>
    <rPh sb="0" eb="4">
      <t>ヒホケンシャ</t>
    </rPh>
    <rPh sb="4" eb="6">
      <t>シメイ</t>
    </rPh>
    <phoneticPr fontId="1"/>
  </si>
  <si>
    <t>症状が出た日</t>
    <rPh sb="0" eb="2">
      <t>ショウジョウ</t>
    </rPh>
    <rPh sb="3" eb="4">
      <t>デ</t>
    </rPh>
    <rPh sb="5" eb="6">
      <t>ヒ</t>
    </rPh>
    <phoneticPr fontId="1"/>
  </si>
  <si>
    <t>　帰国者・接触者相談センター
　への相談日
　※相談した場合に記入</t>
    <phoneticPr fontId="1"/>
  </si>
  <si>
    <t>年</t>
    <rPh sb="0" eb="1">
      <t>トシ</t>
    </rPh>
    <phoneticPr fontId="1"/>
  </si>
  <si>
    <t>月</t>
    <rPh sb="0" eb="1">
      <t>ツキ</t>
    </rPh>
    <phoneticPr fontId="1"/>
  </si>
  <si>
    <t>日</t>
    <rPh sb="0" eb="1">
      <t>ヒ</t>
    </rPh>
    <phoneticPr fontId="1"/>
  </si>
  <si>
    <t>①で「受診した」と回答した方はこちらもご入力ください。</t>
    <rPh sb="13" eb="14">
      <t>カタ</t>
    </rPh>
    <rPh sb="20" eb="22">
      <t>ニュウリョク</t>
    </rPh>
    <phoneticPr fontId="1"/>
  </si>
  <si>
    <t>②医療機関の受診日</t>
    <phoneticPr fontId="1"/>
  </si>
  <si>
    <t>から</t>
    <phoneticPr fontId="1"/>
  </si>
  <si>
    <t>まで</t>
    <phoneticPr fontId="1"/>
  </si>
  <si>
    <t>日</t>
    <rPh sb="0" eb="1">
      <t>ニチ</t>
    </rPh>
    <phoneticPr fontId="1"/>
  </si>
  <si>
    <r>
      <t>上記療養期間のうち、当初出勤予定だったが療養のために</t>
    </r>
    <r>
      <rPr>
        <b/>
        <sz val="11"/>
        <rFont val="ＭＳ Ｐゴシック"/>
        <family val="3"/>
        <charset val="128"/>
      </rPr>
      <t>勤務できなかった日数</t>
    </r>
    <rPh sb="0" eb="2">
      <t>ジョウキ</t>
    </rPh>
    <rPh sb="2" eb="4">
      <t>リョウヨウ</t>
    </rPh>
    <rPh sb="4" eb="6">
      <t>キカン</t>
    </rPh>
    <rPh sb="10" eb="12">
      <t>トウショ</t>
    </rPh>
    <rPh sb="12" eb="14">
      <t>シュッキン</t>
    </rPh>
    <rPh sb="14" eb="16">
      <t>ヨテイ</t>
    </rPh>
    <rPh sb="20" eb="22">
      <t>リョウヨウ</t>
    </rPh>
    <rPh sb="26" eb="28">
      <t>キンム</t>
    </rPh>
    <rPh sb="34" eb="36">
      <t>ニッスウ</t>
    </rPh>
    <phoneticPr fontId="1"/>
  </si>
  <si>
    <r>
      <t>上記</t>
    </r>
    <r>
      <rPr>
        <b/>
        <sz val="11"/>
        <rFont val="ＭＳ Ｐゴシック"/>
        <family val="3"/>
        <charset val="128"/>
      </rPr>
      <t>療養期間について給与等の有無</t>
    </r>
    <r>
      <rPr>
        <sz val="11"/>
        <rFont val="ＭＳ Ｐゴシック"/>
        <family val="3"/>
        <charset val="128"/>
      </rPr>
      <t>を、右のプルダウンリストから選択してください。</t>
    </r>
    <rPh sb="0" eb="2">
      <t>ジョウキ</t>
    </rPh>
    <rPh sb="2" eb="4">
      <t>リョウヨウ</t>
    </rPh>
    <rPh sb="14" eb="16">
      <t>ウム</t>
    </rPh>
    <rPh sb="18" eb="19">
      <t>ミギ</t>
    </rPh>
    <rPh sb="30" eb="32">
      <t>センタク</t>
    </rPh>
    <phoneticPr fontId="1"/>
  </si>
  <si>
    <r>
      <t>上記で、給与等の「支給がある」と回答した方は、その「</t>
    </r>
    <r>
      <rPr>
        <b/>
        <sz val="11"/>
        <rFont val="ＭＳ Ｐゴシック"/>
        <family val="3"/>
        <charset val="128"/>
      </rPr>
      <t>支払の対象期間</t>
    </r>
    <r>
      <rPr>
        <sz val="11"/>
        <rFont val="ＭＳ Ｐゴシック"/>
        <family val="3"/>
        <charset val="128"/>
      </rPr>
      <t>」とその「</t>
    </r>
    <r>
      <rPr>
        <b/>
        <sz val="11"/>
        <rFont val="ＭＳ Ｐゴシック"/>
        <family val="3"/>
        <charset val="128"/>
      </rPr>
      <t>給与等の金額</t>
    </r>
    <r>
      <rPr>
        <sz val="11"/>
        <rFont val="ＭＳ Ｐゴシック"/>
        <family val="3"/>
        <charset val="128"/>
      </rPr>
      <t>」を以下に入力してください。</t>
    </r>
    <rPh sb="0" eb="2">
      <t>ジョウキ</t>
    </rPh>
    <rPh sb="4" eb="6">
      <t>キュウヨ</t>
    </rPh>
    <rPh sb="6" eb="7">
      <t>トウ</t>
    </rPh>
    <rPh sb="9" eb="11">
      <t>シキュウ</t>
    </rPh>
    <rPh sb="20" eb="21">
      <t>カタ</t>
    </rPh>
    <rPh sb="46" eb="48">
      <t>イカ</t>
    </rPh>
    <rPh sb="49" eb="51">
      <t>ニュウリョク</t>
    </rPh>
    <phoneticPr fontId="1"/>
  </si>
  <si>
    <t>支払い対象期間</t>
    <rPh sb="0" eb="2">
      <t>シハラ</t>
    </rPh>
    <rPh sb="3" eb="5">
      <t>タイショウ</t>
    </rPh>
    <rPh sb="5" eb="7">
      <t>キカン</t>
    </rPh>
    <phoneticPr fontId="1"/>
  </si>
  <si>
    <t>給与等の金額</t>
    <rPh sb="0" eb="2">
      <t>キュウヨ</t>
    </rPh>
    <rPh sb="2" eb="3">
      <t>トウ</t>
    </rPh>
    <rPh sb="4" eb="6">
      <t>キンガク</t>
    </rPh>
    <phoneticPr fontId="1"/>
  </si>
  <si>
    <t>円</t>
    <rPh sb="0" eb="1">
      <t>エン</t>
    </rPh>
    <phoneticPr fontId="1"/>
  </si>
  <si>
    <t>①で「受診していない」と回答した方は、以下に症状、期間などを具体的にご入力ください（100文字以内）。</t>
    <rPh sb="16" eb="17">
      <t>カタ</t>
    </rPh>
    <rPh sb="19" eb="21">
      <t>イカ</t>
    </rPh>
    <rPh sb="35" eb="37">
      <t>ニュウリョク</t>
    </rPh>
    <rPh sb="45" eb="47">
      <t>モジ</t>
    </rPh>
    <rPh sb="47" eb="49">
      <t>イナイ</t>
    </rPh>
    <phoneticPr fontId="1"/>
  </si>
  <si>
    <t>時頃</t>
    <rPh sb="0" eb="1">
      <t>トキ</t>
    </rPh>
    <rPh sb="1" eb="2">
      <t>ゴロ</t>
    </rPh>
    <phoneticPr fontId="1"/>
  </si>
  <si>
    <t>年</t>
    <rPh sb="0" eb="1">
      <t>ネン</t>
    </rPh>
    <phoneticPr fontId="1"/>
  </si>
  <si>
    <t>日</t>
    <rPh sb="0" eb="1">
      <t>ヒ</t>
    </rPh>
    <phoneticPr fontId="1"/>
  </si>
  <si>
    <t>月</t>
    <rPh sb="0" eb="1">
      <t>ツキ</t>
    </rPh>
    <phoneticPr fontId="1"/>
  </si>
  <si>
    <t>時頃）</t>
    <rPh sb="0" eb="1">
      <t>ジ</t>
    </rPh>
    <rPh sb="1" eb="2">
      <t>ゴロ</t>
    </rPh>
    <phoneticPr fontId="1"/>
  </si>
  <si>
    <t xml:space="preserve"> （</t>
    <phoneticPr fontId="1"/>
  </si>
  <si>
    <r>
      <t>預金種別を下のプルダウンリストから選択してください。</t>
    </r>
    <r>
      <rPr>
        <sz val="11"/>
        <color theme="0"/>
        <rFont val="ＭＳ Ｐゴシック"/>
        <family val="3"/>
        <charset val="128"/>
      </rPr>
      <t>該当するものがプルダウンリストにない場合は下の「その他」へ入力してください。</t>
    </r>
    <rPh sb="0" eb="2">
      <t>ヨキン</t>
    </rPh>
    <rPh sb="2" eb="4">
      <t>シュベツ</t>
    </rPh>
    <phoneticPr fontId="1"/>
  </si>
  <si>
    <r>
      <t>金融機関の種類を下のプルダウンリストから選択してください。</t>
    </r>
    <r>
      <rPr>
        <sz val="11"/>
        <color theme="0"/>
        <rFont val="ＭＳ Ｐゴシック"/>
        <family val="3"/>
        <charset val="128"/>
      </rPr>
      <t>該当するものがプルダウンリストにない場合は下の「その他」へ入力してください。</t>
    </r>
    <rPh sb="0" eb="2">
      <t>キンユウ</t>
    </rPh>
    <rPh sb="2" eb="4">
      <t>キカン</t>
    </rPh>
    <rPh sb="5" eb="7">
      <t>シュルイ</t>
    </rPh>
    <rPh sb="8" eb="9">
      <t>シタ</t>
    </rPh>
    <rPh sb="20" eb="22">
      <t>センタク</t>
    </rPh>
    <rPh sb="29" eb="31">
      <t>ガイトウ</t>
    </rPh>
    <rPh sb="47" eb="49">
      <t>バアイ</t>
    </rPh>
    <rPh sb="50" eb="51">
      <t>シタ</t>
    </rPh>
    <rPh sb="55" eb="56">
      <t>タ</t>
    </rPh>
    <rPh sb="58" eb="60">
      <t>ニュウリョク</t>
    </rPh>
    <phoneticPr fontId="1"/>
  </si>
  <si>
    <t>年</t>
    <rPh sb="0" eb="1">
      <t>トシ</t>
    </rPh>
    <phoneticPr fontId="1"/>
  </si>
  <si>
    <t>月</t>
    <rPh sb="0" eb="1">
      <t>ツキ</t>
    </rPh>
    <phoneticPr fontId="1"/>
  </si>
  <si>
    <t>日</t>
    <rPh sb="0" eb="1">
      <t>ヒ</t>
    </rPh>
    <phoneticPr fontId="1"/>
  </si>
  <si>
    <t>日まで</t>
    <rPh sb="0" eb="1">
      <t>ニチ</t>
    </rPh>
    <phoneticPr fontId="1"/>
  </si>
  <si>
    <t>日から</t>
    <rPh sb="0" eb="1">
      <t>ニチ</t>
    </rPh>
    <phoneticPr fontId="1"/>
  </si>
  <si>
    <r>
      <rPr>
        <b/>
        <sz val="11"/>
        <color theme="1"/>
        <rFont val="ＭＳ Ｐゴシック"/>
        <family val="3"/>
        <charset val="128"/>
      </rPr>
      <t>記号</t>
    </r>
    <r>
      <rPr>
        <sz val="9"/>
        <color theme="1"/>
        <rFont val="ＭＳ Ｐゴシック"/>
        <family val="3"/>
        <charset val="128"/>
      </rPr>
      <t>（「17-」で始まる２ケタの数字）</t>
    </r>
    <rPh sb="0" eb="2">
      <t>キゴウ</t>
    </rPh>
    <rPh sb="9" eb="10">
      <t>ハジ</t>
    </rPh>
    <rPh sb="16" eb="18">
      <t>スウジ</t>
    </rPh>
    <phoneticPr fontId="1"/>
  </si>
  <si>
    <r>
      <rPr>
        <b/>
        <sz val="11"/>
        <color theme="1"/>
        <rFont val="ＭＳ Ｐゴシック"/>
        <family val="3"/>
        <charset val="128"/>
      </rPr>
      <t>番号</t>
    </r>
    <r>
      <rPr>
        <sz val="9"/>
        <color theme="1"/>
        <rFont val="ＭＳ Ｐゴシック"/>
        <family val="3"/>
        <charset val="128"/>
      </rPr>
      <t>（記号に続く４桁の数字）</t>
    </r>
    <rPh sb="0" eb="2">
      <t>バンゴウ</t>
    </rPh>
    <rPh sb="3" eb="5">
      <t>キゴウ</t>
    </rPh>
    <rPh sb="6" eb="7">
      <t>ツヅ</t>
    </rPh>
    <rPh sb="9" eb="10">
      <t>ケタ</t>
    </rPh>
    <rPh sb="11" eb="13">
      <t>スウジ</t>
    </rPh>
    <phoneticPr fontId="1"/>
  </si>
  <si>
    <t>１つ目</t>
    <rPh sb="2" eb="3">
      <t>メ</t>
    </rPh>
    <phoneticPr fontId="1"/>
  </si>
  <si>
    <t>２つ目</t>
    <rPh sb="2" eb="3">
      <t>メ</t>
    </rPh>
    <phoneticPr fontId="1"/>
  </si>
  <si>
    <t>３つ目</t>
    <rPh sb="2" eb="3">
      <t>メ</t>
    </rPh>
    <phoneticPr fontId="1"/>
  </si>
  <si>
    <t>④療養の為に仕事を休んだ期間</t>
    <rPh sb="4" eb="5">
      <t>タメ</t>
    </rPh>
    <rPh sb="6" eb="8">
      <t>シゴト</t>
    </rPh>
    <phoneticPr fontId="1"/>
  </si>
  <si>
    <r>
      <t>①医療機関受診状況を</t>
    </r>
    <r>
      <rPr>
        <b/>
        <sz val="11"/>
        <color theme="0"/>
        <rFont val="ＭＳ Ｐゴシック"/>
        <family val="3"/>
        <charset val="128"/>
      </rPr>
      <t>右セル</t>
    </r>
    <r>
      <rPr>
        <sz val="11"/>
        <color theme="0"/>
        <rFont val="ＭＳ Ｐゴシック"/>
        <family val="3"/>
        <charset val="128"/>
      </rPr>
      <t>のプルダウンリストから選択してください。</t>
    </r>
    <rPh sb="10" eb="11">
      <t>ミギ</t>
    </rPh>
    <rPh sb="24" eb="26">
      <t>センタク</t>
    </rPh>
    <phoneticPr fontId="1"/>
  </si>
  <si>
    <r>
      <t>給与等の</t>
    </r>
    <r>
      <rPr>
        <b/>
        <sz val="11"/>
        <color theme="0"/>
        <rFont val="ＭＳ Ｐゴシック"/>
        <family val="3"/>
        <charset val="128"/>
      </rPr>
      <t>締日</t>
    </r>
    <r>
      <rPr>
        <sz val="11"/>
        <color theme="0"/>
        <rFont val="ＭＳ Ｐゴシック"/>
        <family val="3"/>
        <charset val="128"/>
      </rPr>
      <t>は「月末」と「月の途中」どちらかを右のプルダウンリストから選択してください。</t>
    </r>
    <rPh sb="0" eb="2">
      <t>キュウヨ</t>
    </rPh>
    <rPh sb="2" eb="3">
      <t>トウ</t>
    </rPh>
    <rPh sb="4" eb="6">
      <t>シメビ</t>
    </rPh>
    <rPh sb="8" eb="10">
      <t>ゲツマツ</t>
    </rPh>
    <rPh sb="13" eb="14">
      <t>ツキ</t>
    </rPh>
    <rPh sb="15" eb="17">
      <t>トチュウ</t>
    </rPh>
    <rPh sb="23" eb="24">
      <t>ミギ</t>
    </rPh>
    <rPh sb="35" eb="37">
      <t>センタク</t>
    </rPh>
    <phoneticPr fontId="1"/>
  </si>
  <si>
    <r>
      <t>↓姓と名の間は</t>
    </r>
    <r>
      <rPr>
        <b/>
        <sz val="12"/>
        <color theme="1"/>
        <rFont val="ＭＳ Ｐゴシック"/>
        <family val="3"/>
        <charset val="128"/>
      </rPr>
      <t>１文字分空けて</t>
    </r>
    <r>
      <rPr>
        <sz val="11"/>
        <color theme="1"/>
        <rFont val="ＭＳ Ｐゴシック"/>
        <family val="3"/>
        <charset val="128"/>
      </rPr>
      <t>、</t>
    </r>
    <r>
      <rPr>
        <b/>
        <sz val="12"/>
        <color theme="1"/>
        <rFont val="ＭＳ Ｐゴシック"/>
        <family val="3"/>
        <charset val="128"/>
      </rPr>
      <t>半角カタカナ</t>
    </r>
    <r>
      <rPr>
        <sz val="11"/>
        <color theme="1"/>
        <rFont val="ＭＳ Ｐゴシック"/>
        <family val="3"/>
        <charset val="128"/>
      </rPr>
      <t>で入力してください。</t>
    </r>
    <rPh sb="1" eb="2">
      <t>セイ</t>
    </rPh>
    <rPh sb="3" eb="4">
      <t>ナ</t>
    </rPh>
    <rPh sb="5" eb="6">
      <t>アイダ</t>
    </rPh>
    <rPh sb="8" eb="10">
      <t>モジ</t>
    </rPh>
    <rPh sb="10" eb="11">
      <t>ブン</t>
    </rPh>
    <rPh sb="11" eb="12">
      <t>ア</t>
    </rPh>
    <rPh sb="15" eb="17">
      <t>ハンカク</t>
    </rPh>
    <rPh sb="22" eb="24">
      <t>ニュウリョク</t>
    </rPh>
    <phoneticPr fontId="1"/>
  </si>
  <si>
    <t xml:space="preserve">
　上記のとおり申請します。
　　　　　　年　　　月　　　日
　住　　　　  所　　　　　　　　　　　　　　　　　　　　　　　　　電　話　番　号　　　
　世帯主氏名　　　　　　　　　　　　　　　　　　
　　　　　　　　　　　　　　　　　　　　　　　　　　　　　　　　　　　　　　　　　　　　　　東京都北区長　殿　</t>
    <rPh sb="2" eb="4">
      <t>ジョウキ</t>
    </rPh>
    <rPh sb="8" eb="10">
      <t>シンセイ</t>
    </rPh>
    <rPh sb="22" eb="23">
      <t>ネン</t>
    </rPh>
    <rPh sb="26" eb="27">
      <t>ガツ</t>
    </rPh>
    <rPh sb="30" eb="31">
      <t>ヒ</t>
    </rPh>
    <rPh sb="35" eb="36">
      <t>ジュウ</t>
    </rPh>
    <rPh sb="42" eb="43">
      <t>ショ</t>
    </rPh>
    <rPh sb="82" eb="85">
      <t>セタイヌシ</t>
    </rPh>
    <rPh sb="85" eb="86">
      <t>シ</t>
    </rPh>
    <rPh sb="86" eb="87">
      <t>メイ</t>
    </rPh>
    <rPh sb="153" eb="156">
      <t>トウキョウト</t>
    </rPh>
    <rPh sb="157" eb="159">
      <t>クチョウ</t>
    </rPh>
    <phoneticPr fontId="1"/>
  </si>
  <si>
    <t>氏名　　　　　　　　　　　　　　　　　　　　　　　　　　　住所　　</t>
    <rPh sb="0" eb="2">
      <t>シメイ</t>
    </rPh>
    <rPh sb="29" eb="31">
      <t>ジュウショ</t>
    </rPh>
    <phoneticPr fontId="1"/>
  </si>
  <si>
    <t>　　　　　　</t>
    <phoneticPr fontId="1"/>
  </si>
  <si>
    <t>　　　　　　　　　　　　　　　　　　　　　　　</t>
    <phoneticPr fontId="1"/>
  </si>
  <si>
    <r>
      <t>＜使用方法＞
　このエクセルには、申請書（世帯主記入用）と申請書（被保険者記入用）を作成できるシートがあります。各シートは、画面左側の各項目を入力（またはプルダウンリストから選択）すると、その内容が画面右側の様式に反映されます。
　なお、一部の項目は手書きする箇所がありますので、そちらは印刷後に行ってください。
　また、エクセル画面の表示倍率等によっては、入力内容の位置が見かけ上ずれて画面右側の様式へ反映されることがあります。その際は「印刷プレビュー」か実際に印刷したうえで、入力内容が正しく反映されているかご確認ください。
　他に、入力に当たってはホームページ上にアップロードしてある記入例も参考に、ご入力ください。
　※申請時にご提出いただく書類の中には、</t>
    </r>
    <r>
      <rPr>
        <b/>
        <sz val="11"/>
        <color theme="1"/>
        <rFont val="游ゴシック"/>
        <family val="3"/>
        <charset val="128"/>
        <scheme val="minor"/>
      </rPr>
      <t>PDFファイルのみをアップロードしているものもあります</t>
    </r>
    <r>
      <rPr>
        <sz val="11"/>
        <color theme="1"/>
        <rFont val="游ゴシック"/>
        <family val="2"/>
        <charset val="128"/>
        <scheme val="minor"/>
      </rPr>
      <t>ので、提出する必要がある書類をよくご確認のうえ、そちらの提出もお忘れのないようお願いいたします。</t>
    </r>
    <rPh sb="17" eb="20">
      <t>シンセイショ</t>
    </rPh>
    <rPh sb="21" eb="24">
      <t>セタイヌシ</t>
    </rPh>
    <rPh sb="24" eb="27">
      <t>キニュウヨウ</t>
    </rPh>
    <rPh sb="29" eb="32">
      <t>シンセイショ</t>
    </rPh>
    <rPh sb="33" eb="40">
      <t>ヒホケンシャキニュウヨウ</t>
    </rPh>
    <rPh sb="42" eb="44">
      <t>サクセイ</t>
    </rPh>
    <rPh sb="56" eb="57">
      <t>カク</t>
    </rPh>
    <rPh sb="122" eb="124">
      <t>コウモク</t>
    </rPh>
    <rPh sb="314" eb="316">
      <t>シンセイ</t>
    </rPh>
    <rPh sb="316" eb="317">
      <t>ジ</t>
    </rPh>
    <rPh sb="319" eb="321">
      <t>テイシュツ</t>
    </rPh>
    <rPh sb="325" eb="327">
      <t>ショルイ</t>
    </rPh>
    <rPh sb="328" eb="329">
      <t>ナカ</t>
    </rPh>
    <rPh sb="362" eb="364">
      <t>テイシュツ</t>
    </rPh>
    <rPh sb="366" eb="368">
      <t>ヒツヨウ</t>
    </rPh>
    <rPh sb="371" eb="373">
      <t>ショルイ</t>
    </rPh>
    <rPh sb="377" eb="379">
      <t>カクニン</t>
    </rPh>
    <rPh sb="387" eb="389">
      <t>テイシュツ</t>
    </rPh>
    <rPh sb="391" eb="392">
      <t>ワス</t>
    </rPh>
    <rPh sb="399" eb="400">
      <t>ネガ</t>
    </rPh>
    <phoneticPr fontId="1"/>
  </si>
  <si>
    <t>被保険者記
号番号</t>
    <rPh sb="0" eb="4">
      <t>ヒホケンシャ</t>
    </rPh>
    <rPh sb="4" eb="5">
      <t>キ</t>
    </rPh>
    <rPh sb="6" eb="7">
      <t>ゴウ</t>
    </rPh>
    <rPh sb="7" eb="9">
      <t>バンゴウ</t>
    </rPh>
    <phoneticPr fontId="1"/>
  </si>
  <si>
    <t>被療養者の氏名</t>
    <rPh sb="1" eb="4">
      <t>リョウヨウシャ</t>
    </rPh>
    <rPh sb="5" eb="7">
      <t>シメイ</t>
    </rPh>
    <phoneticPr fontId="1"/>
  </si>
  <si>
    <t>被療養者のフリガナ</t>
    <rPh sb="1" eb="4">
      <t>リョウヨウシャ</t>
    </rPh>
    <phoneticPr fontId="1"/>
  </si>
  <si>
    <t>被療養者の生年月日</t>
    <rPh sb="1" eb="4">
      <t>リョウヨウシャ</t>
    </rPh>
    <rPh sb="5" eb="7">
      <t>セイネン</t>
    </rPh>
    <rPh sb="7" eb="9">
      <t>ガッピ</t>
    </rPh>
    <phoneticPr fontId="1"/>
  </si>
  <si>
    <t>被療養者の住所</t>
    <rPh sb="1" eb="4">
      <t>リョウヨウシャ</t>
    </rPh>
    <rPh sb="5" eb="7">
      <t>ジュウショ</t>
    </rPh>
    <phoneticPr fontId="1"/>
  </si>
  <si>
    <r>
      <t>被療養者の記号・番号</t>
    </r>
    <r>
      <rPr>
        <sz val="10"/>
        <color theme="0"/>
        <rFont val="ＭＳ Ｐゴシック"/>
        <family val="3"/>
        <charset val="128"/>
      </rPr>
      <t>（保険証上部）</t>
    </r>
    <rPh sb="0" eb="1">
      <t>ヒ</t>
    </rPh>
    <rPh sb="1" eb="4">
      <t>リョウヨウシャ</t>
    </rPh>
    <rPh sb="5" eb="7">
      <t>キゴウ</t>
    </rPh>
    <rPh sb="8" eb="10">
      <t>バンゴウ</t>
    </rPh>
    <rPh sb="11" eb="14">
      <t>ホケンショウ</t>
    </rPh>
    <rPh sb="14" eb="16">
      <t>ジョウブ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</si>
</sst>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6"/>
      <name val="ＭＳ Ｐゴシック"/>
      <family val="3"/>
      <charset val="128"/>
    </font>
    <font>
      <sz val="3"/>
      <name val="ＭＳ Ｐゴシック"/>
      <family val="3"/>
      <charset val="128"/>
    </font>
    <font>
      <sz val="11"/>
      <name val="游ゴシック"/>
      <family val="2"/>
      <charset val="128"/>
      <scheme val="minor"/>
    </font>
    <font>
      <sz val="18"/>
      <name val="ＭＳ Ｐゴシック"/>
      <family val="3"/>
      <charset val="128"/>
    </font>
    <font>
      <sz val="7.5"/>
      <name val="ＭＳ Ｐゴシック"/>
      <family val="3"/>
      <charset val="128"/>
    </font>
    <font>
      <b/>
      <sz val="11"/>
      <color theme="1"/>
      <name val="ＭＳ Ｐゴシック"/>
      <family val="3"/>
      <charset val="128"/>
    </font>
    <font>
      <sz val="11"/>
      <color theme="1"/>
      <name val="游ゴシック 本文"/>
      <family val="3"/>
      <charset val="128"/>
    </font>
    <font>
      <b/>
      <sz val="11"/>
      <name val="ＭＳ Ｐゴシック"/>
      <family val="3"/>
      <charset val="128"/>
    </font>
    <font>
      <sz val="11"/>
      <color theme="0"/>
      <name val="ＭＳ Ｐゴシック"/>
      <family val="3"/>
      <charset val="128"/>
    </font>
    <font>
      <b/>
      <sz val="11"/>
      <color theme="0"/>
      <name val="ＭＳ Ｐゴシック"/>
      <family val="3"/>
      <charset val="128"/>
    </font>
    <font>
      <sz val="12"/>
      <name val="ＭＳ Ｐゴシック"/>
      <family val="3"/>
      <charset val="128"/>
    </font>
    <font>
      <b/>
      <sz val="11"/>
      <color theme="1"/>
      <name val="游ゴシック"/>
      <family val="3"/>
      <charset val="128"/>
      <scheme val="minor"/>
    </font>
    <font>
      <b/>
      <sz val="12"/>
      <color theme="1"/>
      <name val="ＭＳ Ｐゴシック"/>
      <family val="3"/>
      <charset val="128"/>
    </font>
    <font>
      <sz val="10"/>
      <color theme="0"/>
      <name val="ＭＳ Ｐゴシック"/>
      <family val="3"/>
      <charset val="128"/>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00B06B"/>
        <bgColor indexed="64"/>
      </patternFill>
    </fill>
    <fill>
      <patternFill patternType="solid">
        <fgColor rgb="FFD9FFF1"/>
        <bgColor indexed="64"/>
      </patternFill>
    </fill>
    <fill>
      <patternFill patternType="solid">
        <fgColor theme="7" tint="0.59999389629810485"/>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style="thin">
        <color rgb="FF00B06B"/>
      </left>
      <right style="thin">
        <color rgb="FF00B06B"/>
      </right>
      <top style="thin">
        <color rgb="FF00B06B"/>
      </top>
      <bottom style="thin">
        <color rgb="FF00B06B"/>
      </bottom>
      <diagonal/>
    </border>
    <border>
      <left style="thin">
        <color rgb="FF00B06B"/>
      </left>
      <right style="thin">
        <color rgb="FF00B06B"/>
      </right>
      <top style="thin">
        <color rgb="FF00B06B"/>
      </top>
      <bottom style="thin">
        <color rgb="FFD9FFF1"/>
      </bottom>
      <diagonal/>
    </border>
    <border>
      <left style="thin">
        <color rgb="FF00B06B"/>
      </left>
      <right style="thin">
        <color rgb="FF00B06B"/>
      </right>
      <top style="thin">
        <color rgb="FFD9FFF1"/>
      </top>
      <bottom style="thin">
        <color rgb="FFD9FFF1"/>
      </bottom>
      <diagonal/>
    </border>
    <border>
      <left style="thin">
        <color rgb="FF00B06B"/>
      </left>
      <right style="thin">
        <color rgb="FF00B06B"/>
      </right>
      <top style="thin">
        <color rgb="FFD9FFF1"/>
      </top>
      <bottom/>
      <diagonal/>
    </border>
    <border>
      <left style="thin">
        <color rgb="FF00B06B"/>
      </left>
      <right style="thin">
        <color rgb="FF00B06B"/>
      </right>
      <top style="thin">
        <color rgb="FF00B06B"/>
      </top>
      <bottom/>
      <diagonal/>
    </border>
    <border>
      <left style="thin">
        <color rgb="FF00B06B"/>
      </left>
      <right style="thin">
        <color rgb="FF00B06B"/>
      </right>
      <top/>
      <bottom style="thin">
        <color rgb="FF00B06B"/>
      </bottom>
      <diagonal/>
    </border>
    <border>
      <left style="thin">
        <color rgb="FF00B06B"/>
      </left>
      <right/>
      <top style="thin">
        <color rgb="FF00B06B"/>
      </top>
      <bottom style="thin">
        <color rgb="FF00B06B"/>
      </bottom>
      <diagonal/>
    </border>
    <border>
      <left/>
      <right/>
      <top style="thin">
        <color rgb="FF00B06B"/>
      </top>
      <bottom style="thin">
        <color rgb="FF00B06B"/>
      </bottom>
      <diagonal/>
    </border>
    <border>
      <left style="thin">
        <color rgb="FFD9FFF1"/>
      </left>
      <right style="thin">
        <color rgb="FFD9FFF1"/>
      </right>
      <top style="thin">
        <color rgb="FFD9FFF1"/>
      </top>
      <bottom style="thin">
        <color rgb="FF00B06B"/>
      </bottom>
      <diagonal/>
    </border>
    <border>
      <left style="thin">
        <color rgb="FFD9FFF1"/>
      </left>
      <right style="thin">
        <color rgb="FFD9FFF1"/>
      </right>
      <top style="thin">
        <color rgb="FF00B06B"/>
      </top>
      <bottom style="thin">
        <color rgb="FFD9FFF1"/>
      </bottom>
      <diagonal/>
    </border>
    <border>
      <left/>
      <right style="thin">
        <color rgb="FFD9FFF1"/>
      </right>
      <top style="thin">
        <color rgb="FFD9FFF1"/>
      </top>
      <bottom style="thin">
        <color rgb="FF00B06B"/>
      </bottom>
      <diagonal/>
    </border>
    <border>
      <left/>
      <right style="thin">
        <color rgb="FFD9FFF1"/>
      </right>
      <top style="thin">
        <color rgb="FF00B06B"/>
      </top>
      <bottom style="thin">
        <color rgb="FFD9FFF1"/>
      </bottom>
      <diagonal/>
    </border>
    <border>
      <left/>
      <right style="thin">
        <color rgb="FF00B06B"/>
      </right>
      <top/>
      <bottom style="thin">
        <color rgb="FF00B06B"/>
      </bottom>
      <diagonal/>
    </border>
    <border>
      <left/>
      <right style="thin">
        <color rgb="FF00B06B"/>
      </right>
      <top style="thin">
        <color rgb="FF00B06B"/>
      </top>
      <bottom style="thin">
        <color rgb="FF00B06B"/>
      </bottom>
      <diagonal/>
    </border>
    <border>
      <left style="thin">
        <color rgb="FFD9FFF1"/>
      </left>
      <right style="thin">
        <color rgb="FFD9FFF1"/>
      </right>
      <top style="thin">
        <color rgb="FF00B06B"/>
      </top>
      <bottom style="thin">
        <color rgb="FF00B06B"/>
      </bottom>
      <diagonal/>
    </border>
    <border>
      <left/>
      <right style="thin">
        <color rgb="FF00B06B"/>
      </right>
      <top style="thin">
        <color rgb="FF00B06B"/>
      </top>
      <bottom/>
      <diagonal/>
    </border>
    <border>
      <left style="thin">
        <color rgb="FFD9FFF1"/>
      </left>
      <right style="thin">
        <color rgb="FF00B06B"/>
      </right>
      <top style="thin">
        <color rgb="FFD9FFF1"/>
      </top>
      <bottom style="thin">
        <color rgb="FFD9FFF1"/>
      </bottom>
      <diagonal/>
    </border>
    <border>
      <left style="thin">
        <color rgb="FF00B06B"/>
      </left>
      <right style="thin">
        <color rgb="FFD9FFF1"/>
      </right>
      <top style="thin">
        <color rgb="FFD9FFF1"/>
      </top>
      <bottom style="thin">
        <color rgb="FFD9FFF1"/>
      </bottom>
      <diagonal/>
    </border>
    <border>
      <left style="thin">
        <color rgb="FF00B06B"/>
      </left>
      <right style="thin">
        <color rgb="FFD9FFF1"/>
      </right>
      <top style="thin">
        <color rgb="FFD9FFF1"/>
      </top>
      <bottom/>
      <diagonal/>
    </border>
    <border>
      <left style="thin">
        <color rgb="FF00B06B"/>
      </left>
      <right/>
      <top/>
      <bottom style="thin">
        <color rgb="FF00B06B"/>
      </bottom>
      <diagonal/>
    </border>
    <border>
      <left style="thin">
        <color rgb="FF00B06B"/>
      </left>
      <right/>
      <top/>
      <bottom/>
      <diagonal/>
    </border>
    <border>
      <left style="thin">
        <color rgb="FF00B06B"/>
      </left>
      <right style="thin">
        <color rgb="FF00B06B"/>
      </right>
      <top/>
      <bottom/>
      <diagonal/>
    </border>
    <border>
      <left style="thin">
        <color rgb="FF00B06B"/>
      </left>
      <right style="thin">
        <color rgb="FF00B06B"/>
      </right>
      <top/>
      <bottom style="thin">
        <color rgb="FFD9FFF1"/>
      </bottom>
      <diagonal/>
    </border>
    <border>
      <left style="thin">
        <color rgb="FF00B06B"/>
      </left>
      <right/>
      <top style="thin">
        <color rgb="FF00B06B"/>
      </top>
      <bottom/>
      <diagonal/>
    </border>
    <border>
      <left/>
      <right/>
      <top style="thin">
        <color rgb="FF00B06B"/>
      </top>
      <bottom/>
      <diagonal/>
    </border>
    <border>
      <left/>
      <right/>
      <top/>
      <bottom style="thin">
        <color rgb="FF00B06B"/>
      </bottom>
      <diagonal/>
    </border>
    <border>
      <left/>
      <right style="thin">
        <color rgb="FF00B06B"/>
      </right>
      <top/>
      <bottom/>
      <diagonal/>
    </border>
    <border>
      <left style="thin">
        <color rgb="FF00B06B"/>
      </left>
      <right/>
      <top/>
      <bottom style="thin">
        <color rgb="FFD9FFF1"/>
      </bottom>
      <diagonal/>
    </border>
    <border>
      <left/>
      <right/>
      <top/>
      <bottom style="thin">
        <color rgb="FFD9FFF1"/>
      </bottom>
      <diagonal/>
    </border>
    <border>
      <left/>
      <right style="thin">
        <color rgb="FF00B06B"/>
      </right>
      <top/>
      <bottom style="thin">
        <color rgb="FFD9FFF1"/>
      </bottom>
      <diagonal/>
    </border>
    <border>
      <left style="thin">
        <color rgb="FF00B06B"/>
      </left>
      <right/>
      <top style="thin">
        <color rgb="FFD9FFF1"/>
      </top>
      <bottom/>
      <diagonal/>
    </border>
    <border>
      <left/>
      <right/>
      <top style="thin">
        <color rgb="FFD9FFF1"/>
      </top>
      <bottom/>
      <diagonal/>
    </border>
    <border>
      <left/>
      <right style="thin">
        <color rgb="FF00B06B"/>
      </right>
      <top style="thin">
        <color rgb="FFD9FFF1"/>
      </top>
      <bottom/>
      <diagonal/>
    </border>
    <border>
      <left style="thin">
        <color rgb="FF00B06B"/>
      </left>
      <right style="thin">
        <color rgb="FFD9FFF1"/>
      </right>
      <top style="thin">
        <color rgb="FFD9FFF1"/>
      </top>
      <bottom style="thin">
        <color rgb="FF00B06B"/>
      </bottom>
      <diagonal/>
    </border>
    <border>
      <left style="thin">
        <color rgb="FF00B06B"/>
      </left>
      <right style="thin">
        <color rgb="FFD9FFF1"/>
      </right>
      <top/>
      <bottom/>
      <diagonal/>
    </border>
    <border>
      <left style="thin">
        <color rgb="FF00B06B"/>
      </left>
      <right style="thin">
        <color rgb="FFD9FFF1"/>
      </right>
      <top/>
      <bottom style="thin">
        <color rgb="FF00B06B"/>
      </bottom>
      <diagonal/>
    </border>
    <border>
      <left style="thin">
        <color rgb="FF00B06B"/>
      </left>
      <right style="thin">
        <color rgb="FFD9FFF1"/>
      </right>
      <top style="thin">
        <color rgb="FF00B06B"/>
      </top>
      <bottom style="thin">
        <color rgb="FF00B06B"/>
      </bottom>
      <diagonal/>
    </border>
    <border>
      <left style="thin">
        <color rgb="FFD9FFF1"/>
      </left>
      <right style="thin">
        <color rgb="FF00B06B"/>
      </right>
      <top style="thin">
        <color rgb="FF00B06B"/>
      </top>
      <bottom style="thin">
        <color rgb="FF00B06B"/>
      </bottom>
      <diagonal/>
    </border>
    <border>
      <left style="thin">
        <color rgb="FFD9FFF1"/>
      </left>
      <right style="thin">
        <color rgb="FFD9FFF1"/>
      </right>
      <top/>
      <bottom style="thin">
        <color rgb="FF00B06B"/>
      </bottom>
      <diagonal/>
    </border>
    <border>
      <left style="thin">
        <color rgb="FFD9FFF1"/>
      </left>
      <right style="thin">
        <color rgb="FF00B06B"/>
      </right>
      <top/>
      <bottom style="thin">
        <color rgb="FF00B06B"/>
      </bottom>
      <diagonal/>
    </border>
    <border diagonalDown="1">
      <left style="thin">
        <color rgb="FF00B06B"/>
      </left>
      <right style="thin">
        <color rgb="FF00B06B"/>
      </right>
      <top/>
      <bottom style="thin">
        <color rgb="FF00B06B"/>
      </bottom>
      <diagonal style="thin">
        <color rgb="FF00B06B"/>
      </diagonal>
    </border>
    <border diagonalDown="1">
      <left style="thin">
        <color rgb="FF00B06B"/>
      </left>
      <right style="thin">
        <color rgb="FF00B06B"/>
      </right>
      <top/>
      <bottom/>
      <diagonal style="thin">
        <color rgb="FF00B06B"/>
      </diagonal>
    </border>
    <border>
      <left style="thin">
        <color rgb="FF00B06B"/>
      </left>
      <right style="thin">
        <color rgb="FFD9FFF1"/>
      </right>
      <top style="thin">
        <color rgb="FF00B06B"/>
      </top>
      <bottom style="thin">
        <color rgb="FFD9FFF1"/>
      </bottom>
      <diagonal/>
    </border>
    <border>
      <left style="thin">
        <color rgb="FFD9FFF1"/>
      </left>
      <right style="thin">
        <color rgb="FF00B06B"/>
      </right>
      <top style="thin">
        <color rgb="FFD9FFF1"/>
      </top>
      <bottom style="thin">
        <color rgb="FF00B06B"/>
      </bottom>
      <diagonal/>
    </border>
    <border>
      <left style="thin">
        <color rgb="FF00B06B"/>
      </left>
      <right style="thin">
        <color rgb="FF00B06B"/>
      </right>
      <top style="thin">
        <color rgb="FFD9FFF1"/>
      </top>
      <bottom style="thin">
        <color rgb="FF00B06B"/>
      </bottom>
      <diagonal/>
    </border>
    <border>
      <left style="thin">
        <color rgb="FFD9FFF1"/>
      </left>
      <right style="thin">
        <color rgb="FF00B06B"/>
      </right>
      <top/>
      <bottom style="thin">
        <color rgb="FFD9FFF1"/>
      </bottom>
      <diagonal/>
    </border>
  </borders>
  <cellStyleXfs count="1">
    <xf numFmtId="0" fontId="0" fillId="0" borderId="0">
      <alignment vertical="center"/>
    </xf>
  </cellStyleXfs>
  <cellXfs count="501">
    <xf numFmtId="0" fontId="0" fillId="0" borderId="0" xfId="0">
      <alignment vertical="center"/>
    </xf>
    <xf numFmtId="0" fontId="8" fillId="2" borderId="6" xfId="0" applyFont="1" applyFill="1" applyBorder="1" applyAlignment="1">
      <alignment vertical="center" wrapText="1"/>
    </xf>
    <xf numFmtId="0" fontId="8" fillId="2" borderId="0" xfId="0" applyFont="1" applyFill="1" applyBorder="1" applyAlignment="1">
      <alignment vertical="center" wrapText="1"/>
    </xf>
    <xf numFmtId="0" fontId="8" fillId="2" borderId="7" xfId="0" applyFont="1" applyFill="1" applyBorder="1" applyAlignment="1">
      <alignment vertical="center" wrapText="1"/>
    </xf>
    <xf numFmtId="0" fontId="8" fillId="2" borderId="8" xfId="0" applyFont="1" applyFill="1" applyBorder="1" applyAlignment="1">
      <alignment vertical="center" wrapText="1"/>
    </xf>
    <xf numFmtId="0" fontId="8" fillId="2" borderId="1" xfId="0" applyFont="1" applyFill="1" applyBorder="1" applyAlignment="1">
      <alignment vertical="center" wrapText="1"/>
    </xf>
    <xf numFmtId="0" fontId="8" fillId="2" borderId="9" xfId="0" applyFont="1" applyFill="1" applyBorder="1" applyAlignment="1">
      <alignment vertical="center" wrapText="1"/>
    </xf>
    <xf numFmtId="0" fontId="6" fillId="3" borderId="0" xfId="0" applyFont="1" applyFill="1">
      <alignment vertical="center"/>
    </xf>
    <xf numFmtId="0" fontId="2" fillId="3" borderId="0" xfId="0" applyFont="1" applyFill="1">
      <alignment vertical="center"/>
    </xf>
    <xf numFmtId="0" fontId="4" fillId="3" borderId="0" xfId="0" applyFont="1" applyFill="1">
      <alignment vertical="center"/>
    </xf>
    <xf numFmtId="0" fontId="2" fillId="5" borderId="0" xfId="0" applyFont="1" applyFill="1" applyAlignment="1">
      <alignment horizontal="left" vertical="center"/>
    </xf>
    <xf numFmtId="0" fontId="2" fillId="5" borderId="0" xfId="0" applyFont="1" applyFill="1">
      <alignment vertical="center"/>
    </xf>
    <xf numFmtId="0" fontId="6" fillId="5" borderId="0" xfId="0" applyFont="1" applyFill="1">
      <alignment vertical="center"/>
    </xf>
    <xf numFmtId="0" fontId="3" fillId="5" borderId="0" xfId="0" applyFont="1" applyFill="1" applyAlignment="1">
      <alignment horizontal="left" vertical="center"/>
    </xf>
    <xf numFmtId="0" fontId="2" fillId="5" borderId="0" xfId="0" applyFont="1" applyFill="1" applyAlignment="1">
      <alignment horizontal="left"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3" borderId="7" xfId="0" applyFont="1" applyFill="1" applyBorder="1" applyAlignment="1">
      <alignment vertical="distributed" wrapText="1"/>
    </xf>
    <xf numFmtId="0" fontId="8" fillId="3" borderId="1" xfId="0" applyFont="1" applyFill="1" applyBorder="1" applyAlignment="1">
      <alignment vertical="distributed" wrapText="1"/>
    </xf>
    <xf numFmtId="0" fontId="6" fillId="3" borderId="9" xfId="0" applyFont="1" applyFill="1" applyBorder="1" applyAlignment="1">
      <alignment vertical="center"/>
    </xf>
    <xf numFmtId="0" fontId="6" fillId="3" borderId="28" xfId="0" applyFont="1" applyFill="1" applyBorder="1">
      <alignment vertical="center"/>
    </xf>
    <xf numFmtId="0" fontId="6" fillId="4" borderId="49" xfId="0" applyFont="1" applyFill="1" applyBorder="1" applyAlignment="1">
      <alignment horizontal="left" vertical="center"/>
    </xf>
    <xf numFmtId="0" fontId="6" fillId="4" borderId="50" xfId="0" applyFont="1" applyFill="1" applyBorder="1" applyAlignment="1">
      <alignment horizontal="left" vertical="center"/>
    </xf>
    <xf numFmtId="0" fontId="6" fillId="4" borderId="51" xfId="0" applyFont="1" applyFill="1" applyBorder="1" applyAlignment="1">
      <alignment horizontal="left" vertical="center"/>
    </xf>
    <xf numFmtId="0" fontId="2" fillId="5" borderId="0" xfId="0" applyFont="1" applyFill="1" applyAlignment="1">
      <alignment vertical="center"/>
    </xf>
    <xf numFmtId="0" fontId="6" fillId="4" borderId="63" xfId="0" applyFont="1" applyFill="1" applyBorder="1" applyAlignment="1">
      <alignment horizontal="left" vertical="center"/>
    </xf>
    <xf numFmtId="0" fontId="6" fillId="4" borderId="48" xfId="0" applyFont="1" applyFill="1" applyBorder="1" applyAlignment="1">
      <alignment horizontal="left" vertical="center"/>
    </xf>
    <xf numFmtId="0" fontId="6" fillId="4" borderId="59" xfId="0" applyFont="1" applyFill="1" applyBorder="1" applyAlignment="1">
      <alignment horizontal="left" vertical="center"/>
    </xf>
    <xf numFmtId="0" fontId="6" fillId="5" borderId="0" xfId="0" applyFont="1" applyFill="1" applyAlignment="1">
      <alignment horizontal="left" vertical="center"/>
    </xf>
    <xf numFmtId="0" fontId="6" fillId="5" borderId="0" xfId="0" applyFont="1" applyFill="1" applyAlignment="1">
      <alignment horizontal="center" vertical="center"/>
    </xf>
    <xf numFmtId="0" fontId="6" fillId="5" borderId="0" xfId="0" applyFont="1" applyFill="1" applyAlignment="1">
      <alignment horizontal="left" vertical="center" wrapText="1"/>
    </xf>
    <xf numFmtId="0" fontId="6" fillId="5" borderId="0" xfId="0" applyFont="1" applyFill="1" applyBorder="1" applyAlignment="1">
      <alignment horizontal="left" vertical="center"/>
    </xf>
    <xf numFmtId="0" fontId="6" fillId="5" borderId="0" xfId="0" applyFont="1" applyFill="1" applyAlignment="1">
      <alignment horizontal="center" vertical="center" shrinkToFit="1"/>
    </xf>
    <xf numFmtId="0" fontId="6" fillId="3" borderId="5" xfId="0" applyFont="1" applyFill="1" applyBorder="1" applyAlignment="1">
      <alignment vertical="center"/>
    </xf>
    <xf numFmtId="0" fontId="6" fillId="3" borderId="5" xfId="0" applyFont="1" applyFill="1" applyBorder="1" applyAlignment="1">
      <alignment wrapText="1"/>
    </xf>
    <xf numFmtId="0" fontId="6" fillId="3" borderId="7" xfId="0" applyFont="1" applyFill="1" applyBorder="1" applyAlignment="1">
      <alignment vertical="center"/>
    </xf>
    <xf numFmtId="0" fontId="6" fillId="3" borderId="7" xfId="0" applyFont="1" applyFill="1" applyBorder="1" applyAlignment="1">
      <alignment wrapText="1"/>
    </xf>
    <xf numFmtId="0" fontId="6" fillId="3" borderId="3" xfId="0" applyFont="1" applyFill="1" applyBorder="1" applyAlignment="1">
      <alignment vertical="center"/>
    </xf>
    <xf numFmtId="0" fontId="6" fillId="3" borderId="4" xfId="0" applyFont="1" applyFill="1" applyBorder="1" applyAlignment="1">
      <alignment vertical="center"/>
    </xf>
    <xf numFmtId="0" fontId="6" fillId="3" borderId="0" xfId="0" applyFont="1" applyFill="1" applyBorder="1" applyAlignment="1">
      <alignment vertical="center"/>
    </xf>
    <xf numFmtId="0" fontId="6" fillId="3" borderId="6" xfId="0" applyFont="1" applyFill="1" applyBorder="1" applyAlignment="1">
      <alignment vertical="center"/>
    </xf>
    <xf numFmtId="0" fontId="6" fillId="3" borderId="8" xfId="0" applyFont="1" applyFill="1" applyBorder="1" applyAlignment="1">
      <alignment vertical="center"/>
    </xf>
    <xf numFmtId="0" fontId="6" fillId="3" borderId="1" xfId="0" applyFont="1" applyFill="1" applyBorder="1" applyAlignment="1">
      <alignment vertical="center"/>
    </xf>
    <xf numFmtId="0" fontId="8" fillId="3" borderId="7" xfId="0" applyFont="1" applyFill="1" applyBorder="1" applyAlignment="1">
      <alignment vertical="center"/>
    </xf>
    <xf numFmtId="0" fontId="0" fillId="5" borderId="0" xfId="0" applyFill="1">
      <alignment vertical="center"/>
    </xf>
    <xf numFmtId="0" fontId="0" fillId="6" borderId="0" xfId="0" applyFill="1" applyAlignment="1">
      <alignment vertical="center" wrapText="1"/>
    </xf>
    <xf numFmtId="0" fontId="6" fillId="0" borderId="4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3" borderId="0" xfId="0" applyFont="1" applyFill="1" applyBorder="1" applyAlignment="1">
      <alignment vertical="center"/>
    </xf>
    <xf numFmtId="0" fontId="2" fillId="5" borderId="53"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0" fillId="4" borderId="60" xfId="0" applyFont="1" applyFill="1" applyBorder="1" applyAlignment="1">
      <alignment horizontal="left" vertical="center" wrapText="1"/>
    </xf>
    <xf numFmtId="0" fontId="20" fillId="4" borderId="0" xfId="0" applyFont="1" applyFill="1" applyBorder="1" applyAlignment="1">
      <alignment horizontal="left" vertical="center" wrapText="1"/>
    </xf>
    <xf numFmtId="0" fontId="20" fillId="4" borderId="54" xfId="0" applyFont="1" applyFill="1" applyBorder="1" applyAlignment="1">
      <alignment horizontal="left" vertical="center" wrapText="1"/>
    </xf>
    <xf numFmtId="0" fontId="2" fillId="3" borderId="48" xfId="0" applyFont="1" applyFill="1" applyBorder="1" applyAlignment="1" applyProtection="1">
      <alignment horizontal="left" vertical="center"/>
      <protection locked="0"/>
    </xf>
    <xf numFmtId="0" fontId="2" fillId="3" borderId="54" xfId="0" applyFont="1" applyFill="1" applyBorder="1" applyAlignment="1" applyProtection="1">
      <alignment horizontal="left" vertical="center"/>
      <protection locked="0"/>
    </xf>
    <xf numFmtId="0" fontId="2" fillId="3" borderId="41" xfId="0" applyFont="1" applyFill="1" applyBorder="1" applyAlignment="1" applyProtection="1">
      <alignment horizontal="left" vertical="center"/>
      <protection locked="0"/>
    </xf>
    <xf numFmtId="0" fontId="20" fillId="4" borderId="30" xfId="0" applyFont="1" applyFill="1" applyBorder="1" applyAlignment="1">
      <alignment vertical="center"/>
    </xf>
    <xf numFmtId="0" fontId="20" fillId="4" borderId="31" xfId="0" applyFont="1" applyFill="1" applyBorder="1" applyAlignment="1">
      <alignment vertical="center"/>
    </xf>
    <xf numFmtId="0" fontId="2" fillId="0" borderId="31"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5" borderId="34" xfId="0" applyFont="1" applyFill="1" applyBorder="1" applyAlignment="1">
      <alignment vertical="center"/>
    </xf>
    <xf numFmtId="0" fontId="2" fillId="5" borderId="29" xfId="0" applyFont="1" applyFill="1" applyBorder="1" applyAlignment="1">
      <alignment vertical="center"/>
    </xf>
    <xf numFmtId="0" fontId="20" fillId="4" borderId="32" xfId="0" applyFont="1" applyFill="1" applyBorder="1" applyAlignment="1">
      <alignment vertical="center"/>
    </xf>
    <xf numFmtId="0" fontId="2" fillId="0" borderId="52" xfId="0" applyFont="1" applyFill="1" applyBorder="1" applyAlignment="1" applyProtection="1">
      <alignment horizontal="left" vertical="center"/>
      <protection locked="0"/>
    </xf>
    <xf numFmtId="0" fontId="2" fillId="0" borderId="53" xfId="0" applyFont="1" applyFill="1" applyBorder="1" applyAlignment="1" applyProtection="1">
      <alignment horizontal="left" vertical="center"/>
      <protection locked="0"/>
    </xf>
    <xf numFmtId="0" fontId="2" fillId="0" borderId="44" xfId="0" applyFont="1" applyFill="1" applyBorder="1" applyAlignment="1" applyProtection="1">
      <alignment horizontal="left" vertical="center"/>
      <protection locked="0"/>
    </xf>
    <xf numFmtId="0" fontId="2" fillId="0" borderId="48" xfId="0" applyFont="1" applyFill="1" applyBorder="1" applyAlignment="1" applyProtection="1">
      <alignment horizontal="left" vertical="center"/>
      <protection locked="0"/>
    </xf>
    <xf numFmtId="0" fontId="2" fillId="0" borderId="54"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3" fillId="5" borderId="35" xfId="0" applyFont="1" applyFill="1" applyBorder="1" applyAlignment="1">
      <alignment vertical="center"/>
    </xf>
    <xf numFmtId="0" fontId="3" fillId="5" borderId="36" xfId="0" applyFont="1" applyFill="1" applyBorder="1" applyAlignment="1">
      <alignment vertical="center"/>
    </xf>
    <xf numFmtId="0" fontId="3" fillId="5" borderId="42" xfId="0" applyFont="1" applyFill="1" applyBorder="1" applyAlignment="1">
      <alignment vertical="center"/>
    </xf>
    <xf numFmtId="0" fontId="6" fillId="0" borderId="52"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44" xfId="0" applyFont="1" applyFill="1" applyBorder="1" applyAlignment="1" applyProtection="1">
      <alignment horizontal="left" vertical="center"/>
      <protection locked="0"/>
    </xf>
    <xf numFmtId="0" fontId="6" fillId="0" borderId="48" xfId="0" applyFont="1" applyFill="1" applyBorder="1" applyAlignment="1" applyProtection="1">
      <alignment horizontal="left" vertical="center"/>
      <protection locked="0"/>
    </xf>
    <xf numFmtId="0" fontId="6" fillId="0" borderId="54"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14" fontId="2" fillId="0" borderId="52" xfId="0" applyNumberFormat="1" applyFont="1" applyFill="1" applyBorder="1" applyAlignment="1" applyProtection="1">
      <alignment vertical="center"/>
      <protection locked="0"/>
    </xf>
    <xf numFmtId="14" fontId="2" fillId="0" borderId="53" xfId="0" applyNumberFormat="1" applyFont="1" applyFill="1" applyBorder="1" applyAlignment="1" applyProtection="1">
      <alignment vertical="center"/>
      <protection locked="0"/>
    </xf>
    <xf numFmtId="14" fontId="2" fillId="0" borderId="44" xfId="0" applyNumberFormat="1" applyFont="1" applyFill="1" applyBorder="1" applyAlignment="1" applyProtection="1">
      <alignment vertical="center"/>
      <protection locked="0"/>
    </xf>
    <xf numFmtId="14" fontId="2" fillId="0" borderId="48" xfId="0" applyNumberFormat="1" applyFont="1" applyFill="1" applyBorder="1" applyAlignment="1" applyProtection="1">
      <alignment vertical="center"/>
      <protection locked="0"/>
    </xf>
    <xf numFmtId="14" fontId="2" fillId="0" borderId="54" xfId="0" applyNumberFormat="1" applyFont="1" applyFill="1" applyBorder="1" applyAlignment="1" applyProtection="1">
      <alignment vertical="center"/>
      <protection locked="0"/>
    </xf>
    <xf numFmtId="14" fontId="2" fillId="0" borderId="41" xfId="0" applyNumberFormat="1" applyFont="1" applyFill="1" applyBorder="1" applyAlignment="1" applyProtection="1">
      <alignment vertical="center"/>
      <protection locked="0"/>
    </xf>
    <xf numFmtId="0" fontId="2" fillId="5" borderId="52" xfId="0" applyFont="1" applyFill="1" applyBorder="1" applyAlignment="1">
      <alignment vertical="center"/>
    </xf>
    <xf numFmtId="0" fontId="2" fillId="5" borderId="53" xfId="0" applyFont="1" applyFill="1" applyBorder="1" applyAlignment="1">
      <alignment vertical="center"/>
    </xf>
    <xf numFmtId="0" fontId="2" fillId="5" borderId="44" xfId="0" applyFont="1" applyFill="1" applyBorder="1" applyAlignment="1">
      <alignment vertical="center"/>
    </xf>
    <xf numFmtId="0" fontId="2" fillId="5" borderId="48" xfId="0" applyFont="1" applyFill="1" applyBorder="1" applyAlignment="1">
      <alignment vertical="center"/>
    </xf>
    <xf numFmtId="0" fontId="2" fillId="5" borderId="54" xfId="0" applyFont="1" applyFill="1" applyBorder="1" applyAlignment="1">
      <alignment vertical="center"/>
    </xf>
    <xf numFmtId="0" fontId="2" fillId="5" borderId="41" xfId="0" applyFont="1" applyFill="1" applyBorder="1" applyAlignment="1">
      <alignment vertical="center"/>
    </xf>
    <xf numFmtId="49" fontId="2" fillId="0" borderId="52" xfId="0" applyNumberFormat="1" applyFont="1" applyFill="1" applyBorder="1" applyAlignment="1" applyProtection="1">
      <alignment vertical="center"/>
      <protection locked="0"/>
    </xf>
    <xf numFmtId="49" fontId="2" fillId="0" borderId="53" xfId="0" applyNumberFormat="1" applyFont="1" applyFill="1" applyBorder="1" applyAlignment="1" applyProtection="1">
      <alignment vertical="center"/>
      <protection locked="0"/>
    </xf>
    <xf numFmtId="49" fontId="2" fillId="0" borderId="44" xfId="0" applyNumberFormat="1" applyFont="1" applyFill="1" applyBorder="1" applyAlignment="1" applyProtection="1">
      <alignment vertical="center"/>
      <protection locked="0"/>
    </xf>
    <xf numFmtId="49" fontId="2" fillId="0" borderId="48" xfId="0" applyNumberFormat="1" applyFont="1" applyFill="1" applyBorder="1" applyAlignment="1" applyProtection="1">
      <alignment vertical="center"/>
      <protection locked="0"/>
    </xf>
    <xf numFmtId="49" fontId="2" fillId="0" borderId="54" xfId="0" applyNumberFormat="1" applyFont="1" applyFill="1" applyBorder="1" applyAlignment="1" applyProtection="1">
      <alignment vertical="center"/>
      <protection locked="0"/>
    </xf>
    <xf numFmtId="49" fontId="2" fillId="0" borderId="41" xfId="0" applyNumberFormat="1" applyFont="1" applyFill="1" applyBorder="1" applyAlignment="1" applyProtection="1">
      <alignment vertical="center"/>
      <protection locked="0"/>
    </xf>
    <xf numFmtId="0" fontId="19" fillId="4" borderId="31" xfId="0" applyFont="1" applyFill="1" applyBorder="1" applyAlignment="1">
      <alignment vertical="center"/>
    </xf>
    <xf numFmtId="0" fontId="2" fillId="5" borderId="52" xfId="0" applyFont="1" applyFill="1" applyBorder="1" applyAlignment="1"/>
    <xf numFmtId="0" fontId="2" fillId="5" borderId="53" xfId="0" applyFont="1" applyFill="1" applyBorder="1" applyAlignment="1"/>
    <xf numFmtId="0" fontId="2" fillId="5" borderId="44" xfId="0" applyFont="1" applyFill="1" applyBorder="1" applyAlignment="1"/>
    <xf numFmtId="0" fontId="2" fillId="5" borderId="49" xfId="0" applyFont="1" applyFill="1" applyBorder="1" applyAlignment="1"/>
    <xf numFmtId="0" fontId="2" fillId="5" borderId="0" xfId="0" applyFont="1" applyFill="1" applyBorder="1" applyAlignment="1"/>
    <xf numFmtId="0" fontId="2" fillId="5" borderId="55" xfId="0" applyFont="1" applyFill="1" applyBorder="1" applyAlignment="1"/>
    <xf numFmtId="0" fontId="2" fillId="5" borderId="48" xfId="0" applyFont="1" applyFill="1" applyBorder="1" applyAlignment="1"/>
    <xf numFmtId="0" fontId="2" fillId="5" borderId="54" xfId="0" applyFont="1" applyFill="1" applyBorder="1" applyAlignment="1"/>
    <xf numFmtId="0" fontId="2" fillId="5" borderId="41" xfId="0" applyFont="1" applyFill="1" applyBorder="1" applyAlignment="1"/>
    <xf numFmtId="0" fontId="2" fillId="3" borderId="52" xfId="0" applyFont="1" applyFill="1" applyBorder="1" applyAlignment="1" applyProtection="1">
      <alignment horizontal="left" vertical="center" wrapText="1"/>
      <protection locked="0"/>
    </xf>
    <xf numFmtId="0" fontId="2" fillId="3" borderId="53" xfId="0" applyFont="1" applyFill="1" applyBorder="1" applyAlignment="1" applyProtection="1">
      <alignment horizontal="left" vertical="center" wrapText="1"/>
      <protection locked="0"/>
    </xf>
    <xf numFmtId="0" fontId="2" fillId="3" borderId="44" xfId="0" applyFont="1" applyFill="1" applyBorder="1" applyAlignment="1" applyProtection="1">
      <alignment horizontal="left" vertical="center" wrapText="1"/>
      <protection locked="0"/>
    </xf>
    <xf numFmtId="0" fontId="2" fillId="3" borderId="49"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55" xfId="0" applyFont="1" applyFill="1" applyBorder="1" applyAlignment="1" applyProtection="1">
      <alignment horizontal="left" vertical="center" wrapText="1"/>
      <protection locked="0"/>
    </xf>
    <xf numFmtId="0" fontId="9" fillId="3" borderId="0" xfId="0" applyFont="1" applyFill="1" applyAlignment="1">
      <alignment horizontal="center" vertical="center" wrapText="1"/>
    </xf>
    <xf numFmtId="0" fontId="9" fillId="3" borderId="0" xfId="0" applyFont="1" applyFill="1" applyAlignment="1">
      <alignment horizontal="center" vertical="center"/>
    </xf>
    <xf numFmtId="0" fontId="6" fillId="2" borderId="6"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9" xfId="0" applyFont="1" applyFill="1" applyBorder="1" applyAlignment="1">
      <alignment horizontal="center" vertical="center"/>
    </xf>
    <xf numFmtId="0" fontId="6" fillId="3" borderId="15"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6" fillId="3" borderId="3" xfId="0" applyFont="1" applyFill="1" applyBorder="1" applyAlignment="1">
      <alignment horizontal="left" vertical="center" shrinkToFit="1"/>
    </xf>
    <xf numFmtId="0" fontId="6" fillId="3" borderId="4" xfId="0" applyFont="1" applyFill="1" applyBorder="1" applyAlignment="1">
      <alignment horizontal="left" vertical="center" shrinkToFit="1"/>
    </xf>
    <xf numFmtId="0" fontId="6" fillId="3" borderId="5" xfId="0" applyFont="1" applyFill="1" applyBorder="1" applyAlignment="1">
      <alignment horizontal="left" vertical="center" shrinkToFit="1"/>
    </xf>
    <xf numFmtId="0" fontId="6" fillId="3" borderId="6" xfId="0" applyFont="1" applyFill="1" applyBorder="1" applyAlignment="1">
      <alignment horizontal="left" vertical="center" shrinkToFit="1"/>
    </xf>
    <xf numFmtId="0" fontId="6" fillId="3" borderId="0" xfId="0" applyFont="1" applyFill="1" applyBorder="1" applyAlignment="1">
      <alignment horizontal="left" vertical="center" shrinkToFit="1"/>
    </xf>
    <xf numFmtId="0" fontId="6" fillId="3" borderId="7" xfId="0" applyFont="1" applyFill="1" applyBorder="1" applyAlignment="1">
      <alignment horizontal="left" vertical="center" shrinkToFit="1"/>
    </xf>
    <xf numFmtId="0" fontId="6" fillId="3" borderId="8" xfId="0" applyFont="1" applyFill="1" applyBorder="1" applyAlignment="1">
      <alignment horizontal="left" vertical="center" shrinkToFit="1"/>
    </xf>
    <xf numFmtId="0" fontId="6" fillId="3" borderId="1" xfId="0" applyFont="1" applyFill="1" applyBorder="1" applyAlignment="1">
      <alignment horizontal="left" vertical="center" shrinkToFit="1"/>
    </xf>
    <xf numFmtId="0" fontId="6" fillId="3" borderId="9" xfId="0" applyFont="1" applyFill="1" applyBorder="1" applyAlignment="1">
      <alignment horizontal="left" vertical="center" shrinkToFit="1"/>
    </xf>
    <xf numFmtId="0" fontId="6" fillId="2" borderId="3"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6" fillId="2" borderId="2" xfId="0" applyFont="1" applyFill="1" applyBorder="1" applyAlignment="1">
      <alignment horizontal="center" vertical="center" wrapText="1"/>
    </xf>
    <xf numFmtId="0" fontId="6" fillId="3" borderId="2" xfId="0" applyFont="1" applyFill="1" applyBorder="1" applyAlignment="1">
      <alignment horizontal="left" vertical="center" shrinkToFi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3" borderId="23" xfId="0" applyFont="1" applyFill="1" applyBorder="1" applyAlignment="1">
      <alignment horizontal="left" vertical="center" shrinkToFit="1"/>
    </xf>
    <xf numFmtId="0" fontId="6" fillId="3" borderId="24" xfId="0" applyFont="1" applyFill="1" applyBorder="1" applyAlignment="1">
      <alignment horizontal="left" vertical="center" shrinkToFit="1"/>
    </xf>
    <xf numFmtId="0" fontId="6" fillId="3" borderId="25" xfId="0" applyFont="1" applyFill="1" applyBorder="1" applyAlignment="1">
      <alignment horizontal="left" vertical="center" shrinkToFit="1"/>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8" fillId="3" borderId="8"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9" xfId="0" applyFont="1" applyFill="1" applyBorder="1" applyAlignment="1">
      <alignment horizontal="left"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 xfId="0" applyFont="1" applyFill="1" applyBorder="1" applyAlignment="1">
      <alignment horizontal="center" vertical="center"/>
    </xf>
    <xf numFmtId="0" fontId="8" fillId="3" borderId="0" xfId="0" applyFont="1" applyFill="1" applyBorder="1" applyAlignment="1">
      <alignment horizontal="center" vertical="distributed" wrapText="1"/>
    </xf>
    <xf numFmtId="0" fontId="8" fillId="3" borderId="0" xfId="0" applyFont="1" applyFill="1" applyBorder="1" applyAlignment="1">
      <alignment horizontal="left" vertical="distributed" wrapText="1"/>
    </xf>
    <xf numFmtId="0" fontId="8" fillId="3" borderId="7" xfId="0" applyFont="1" applyFill="1" applyBorder="1" applyAlignment="1">
      <alignment horizontal="left" vertical="distributed" wrapText="1"/>
    </xf>
    <xf numFmtId="0" fontId="6" fillId="3" borderId="11" xfId="0" applyFont="1" applyFill="1" applyBorder="1" applyAlignment="1">
      <alignment horizontal="left" vertical="center" shrinkToFit="1"/>
    </xf>
    <xf numFmtId="0" fontId="6" fillId="3" borderId="12" xfId="0" applyFont="1" applyFill="1" applyBorder="1" applyAlignment="1">
      <alignment horizontal="left" vertical="center" shrinkToFit="1"/>
    </xf>
    <xf numFmtId="0" fontId="6" fillId="3" borderId="13" xfId="0" applyFont="1" applyFill="1" applyBorder="1" applyAlignment="1">
      <alignment horizontal="left" vertical="center" shrinkToFit="1"/>
    </xf>
    <xf numFmtId="0" fontId="6" fillId="3" borderId="2" xfId="0" applyFont="1" applyFill="1" applyBorder="1" applyAlignment="1">
      <alignment horizontal="center" vertical="center" shrinkToFit="1"/>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5"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 xfId="0" applyFont="1" applyFill="1" applyBorder="1" applyAlignment="1">
      <alignment horizontal="left" vertical="center"/>
    </xf>
    <xf numFmtId="0" fontId="15" fillId="3" borderId="9" xfId="0" applyFont="1" applyFill="1" applyBorder="1" applyAlignment="1">
      <alignment horizontal="left" vertical="center"/>
    </xf>
    <xf numFmtId="0" fontId="6" fillId="3" borderId="16"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2" borderId="10" xfId="0" applyFont="1" applyFill="1" applyBorder="1" applyAlignment="1">
      <alignment horizontal="center" vertical="center" wrapTex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1" xfId="0" applyFont="1" applyFill="1" applyBorder="1" applyAlignment="1">
      <alignment horizontal="center" vertical="center" shrinkToFit="1"/>
    </xf>
    <xf numFmtId="0" fontId="8" fillId="3" borderId="12" xfId="0" applyFont="1" applyFill="1" applyBorder="1" applyAlignment="1">
      <alignment horizont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3" borderId="2" xfId="0" applyFont="1" applyFill="1" applyBorder="1" applyAlignment="1">
      <alignment horizontal="right" vertical="center"/>
    </xf>
    <xf numFmtId="0" fontId="8" fillId="3" borderId="7" xfId="0" applyFont="1" applyFill="1" applyBorder="1" applyAlignment="1">
      <alignment horizontal="center" vertical="distributed" wrapText="1"/>
    </xf>
    <xf numFmtId="0" fontId="6" fillId="3" borderId="14"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20" xfId="0" applyFont="1" applyFill="1" applyBorder="1" applyAlignment="1">
      <alignment horizontal="center" vertical="center" shrinkToFi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3" xfId="0" applyFont="1" applyFill="1" applyBorder="1" applyAlignment="1">
      <alignment horizontal="center" vertical="top"/>
    </xf>
    <xf numFmtId="0" fontId="5" fillId="3" borderId="4" xfId="0" applyFont="1" applyFill="1" applyBorder="1" applyAlignment="1">
      <alignment horizontal="center" vertical="top"/>
    </xf>
    <xf numFmtId="0" fontId="5" fillId="3" borderId="5" xfId="0" applyFont="1" applyFill="1" applyBorder="1" applyAlignment="1">
      <alignment horizontal="center" vertical="top"/>
    </xf>
    <xf numFmtId="0" fontId="5" fillId="3" borderId="6" xfId="0" applyFont="1" applyFill="1" applyBorder="1" applyAlignment="1">
      <alignment horizontal="center" vertical="top"/>
    </xf>
    <xf numFmtId="0" fontId="5" fillId="3" borderId="0"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5" fillId="3" borderId="1" xfId="0" applyFont="1" applyFill="1" applyBorder="1" applyAlignment="1">
      <alignment horizontal="center" vertical="top"/>
    </xf>
    <xf numFmtId="0" fontId="5" fillId="3" borderId="9" xfId="0" applyFont="1" applyFill="1" applyBorder="1" applyAlignment="1">
      <alignment horizontal="center" vertical="top"/>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7" fillId="3" borderId="6" xfId="0" applyFont="1" applyFill="1" applyBorder="1" applyAlignment="1">
      <alignment vertical="center"/>
    </xf>
    <xf numFmtId="0" fontId="7" fillId="3" borderId="0" xfId="0" applyFont="1" applyFill="1" applyBorder="1" applyAlignment="1">
      <alignment vertical="center"/>
    </xf>
    <xf numFmtId="0" fontId="6"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9" xfId="0" applyFont="1" applyFill="1" applyBorder="1" applyAlignment="1">
      <alignment horizontal="center" vertical="center"/>
    </xf>
    <xf numFmtId="0" fontId="8"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xf>
    <xf numFmtId="0" fontId="5" fillId="3"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xf numFmtId="0" fontId="6" fillId="3" borderId="1" xfId="0" applyFont="1" applyFill="1" applyBorder="1" applyAlignment="1"/>
    <xf numFmtId="0" fontId="5" fillId="3" borderId="6" xfId="0" applyFont="1" applyFill="1" applyBorder="1" applyAlignment="1">
      <alignment horizontal="left" vertical="center"/>
    </xf>
    <xf numFmtId="0" fontId="5" fillId="3" borderId="0"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 xfId="0" applyFont="1" applyFill="1" applyBorder="1" applyAlignment="1">
      <alignment horizontal="left" vertical="center"/>
    </xf>
    <xf numFmtId="0" fontId="5" fillId="3" borderId="9" xfId="0" applyFont="1" applyFill="1" applyBorder="1" applyAlignment="1">
      <alignment horizontal="left" vertical="center"/>
    </xf>
    <xf numFmtId="0" fontId="6" fillId="3" borderId="2" xfId="0" applyFont="1" applyFill="1" applyBorder="1" applyAlignment="1">
      <alignment horizontal="left" vertical="top" wrapText="1"/>
    </xf>
    <xf numFmtId="0" fontId="17" fillId="5" borderId="0" xfId="0" applyFont="1" applyFill="1" applyAlignment="1">
      <alignment horizontal="center" vertical="center"/>
    </xf>
    <xf numFmtId="0" fontId="8" fillId="3" borderId="4" xfId="0" applyFont="1" applyFill="1" applyBorder="1" applyAlignment="1">
      <alignment horizontal="center" vertical="distributed" wrapText="1"/>
    </xf>
    <xf numFmtId="0" fontId="8" fillId="3" borderId="5" xfId="0" applyFont="1" applyFill="1" applyBorder="1" applyAlignment="1">
      <alignment horizontal="center" vertical="distributed" wrapText="1"/>
    </xf>
    <xf numFmtId="0" fontId="2" fillId="0" borderId="52" xfId="0" quotePrefix="1" applyFont="1" applyFill="1" applyBorder="1" applyAlignment="1" applyProtection="1">
      <alignment horizontal="left" vertical="center"/>
      <protection locked="0"/>
    </xf>
    <xf numFmtId="0" fontId="2" fillId="0" borderId="53" xfId="0" quotePrefix="1" applyFont="1" applyFill="1" applyBorder="1" applyAlignment="1" applyProtection="1">
      <alignment horizontal="left" vertical="center"/>
      <protection locked="0"/>
    </xf>
    <xf numFmtId="0" fontId="2" fillId="0" borderId="44" xfId="0" quotePrefix="1" applyFont="1" applyFill="1" applyBorder="1" applyAlignment="1" applyProtection="1">
      <alignment horizontal="left" vertical="center"/>
      <protection locked="0"/>
    </xf>
    <xf numFmtId="0" fontId="2" fillId="0" borderId="48" xfId="0" quotePrefix="1" applyFont="1" applyFill="1" applyBorder="1" applyAlignment="1" applyProtection="1">
      <alignment horizontal="left" vertical="center"/>
      <protection locked="0"/>
    </xf>
    <xf numFmtId="0" fontId="2" fillId="0" borderId="54" xfId="0" quotePrefix="1" applyFont="1" applyFill="1" applyBorder="1" applyAlignment="1" applyProtection="1">
      <alignment horizontal="left" vertical="center"/>
      <protection locked="0"/>
    </xf>
    <xf numFmtId="0" fontId="2" fillId="0" borderId="41" xfId="0" quotePrefix="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49" fontId="2" fillId="0" borderId="53" xfId="0" applyNumberFormat="1" applyFont="1" applyFill="1" applyBorder="1" applyAlignment="1" applyProtection="1">
      <alignment horizontal="left" vertical="center"/>
      <protection locked="0"/>
    </xf>
    <xf numFmtId="49" fontId="2" fillId="0" borderId="44" xfId="0" applyNumberFormat="1" applyFont="1" applyFill="1" applyBorder="1" applyAlignment="1" applyProtection="1">
      <alignment horizontal="left" vertical="center"/>
      <protection locked="0"/>
    </xf>
    <xf numFmtId="49" fontId="2" fillId="0" borderId="48" xfId="0" applyNumberFormat="1" applyFont="1" applyFill="1" applyBorder="1" applyAlignment="1" applyProtection="1">
      <alignment horizontal="left" vertical="center"/>
      <protection locked="0"/>
    </xf>
    <xf numFmtId="49" fontId="2" fillId="0" borderId="54" xfId="0" applyNumberFormat="1" applyFont="1" applyFill="1" applyBorder="1" applyAlignment="1" applyProtection="1">
      <alignment horizontal="left" vertical="center"/>
      <protection locked="0"/>
    </xf>
    <xf numFmtId="49" fontId="2" fillId="0" borderId="41" xfId="0" applyNumberFormat="1" applyFont="1" applyFill="1" applyBorder="1" applyAlignment="1" applyProtection="1">
      <alignment horizontal="left" vertical="center"/>
      <protection locked="0"/>
    </xf>
    <xf numFmtId="0" fontId="2" fillId="5" borderId="0" xfId="0" applyFont="1" applyFill="1" applyAlignment="1">
      <alignment horizontal="center" vertical="center"/>
    </xf>
    <xf numFmtId="0" fontId="2" fillId="0" borderId="34" xfId="0" applyFont="1" applyFill="1" applyBorder="1" applyAlignment="1" applyProtection="1">
      <alignment vertical="center"/>
      <protection locked="0"/>
    </xf>
    <xf numFmtId="0" fontId="2" fillId="0" borderId="33" xfId="0" applyFont="1" applyFill="1" applyBorder="1" applyAlignment="1" applyProtection="1">
      <alignment vertical="center"/>
      <protection locked="0"/>
    </xf>
    <xf numFmtId="0" fontId="20" fillId="4" borderId="31" xfId="0" applyFont="1" applyFill="1" applyBorder="1" applyAlignment="1">
      <alignment vertical="center" wrapText="1"/>
    </xf>
    <xf numFmtId="0" fontId="20" fillId="4" borderId="29" xfId="0" applyFont="1" applyFill="1" applyBorder="1" applyAlignment="1">
      <alignment vertical="center"/>
    </xf>
    <xf numFmtId="0" fontId="2" fillId="5" borderId="33" xfId="0" applyFont="1" applyFill="1" applyBorder="1" applyAlignment="1">
      <alignment vertical="center"/>
    </xf>
    <xf numFmtId="0" fontId="3" fillId="5" borderId="52" xfId="0" applyFont="1" applyFill="1" applyBorder="1" applyAlignment="1">
      <alignment vertical="center"/>
    </xf>
    <xf numFmtId="0" fontId="3" fillId="5" borderId="53" xfId="0" applyFont="1" applyFill="1" applyBorder="1" applyAlignment="1">
      <alignment vertical="center"/>
    </xf>
    <xf numFmtId="0" fontId="3" fillId="5" borderId="44" xfId="0" applyFont="1" applyFill="1" applyBorder="1" applyAlignment="1">
      <alignment vertical="center"/>
    </xf>
    <xf numFmtId="0" fontId="3" fillId="5" borderId="48" xfId="0" applyFont="1" applyFill="1" applyBorder="1" applyAlignment="1">
      <alignment vertical="center"/>
    </xf>
    <xf numFmtId="0" fontId="3" fillId="5" borderId="54" xfId="0" applyFont="1" applyFill="1" applyBorder="1" applyAlignment="1">
      <alignment vertical="center"/>
    </xf>
    <xf numFmtId="0" fontId="3" fillId="5" borderId="41" xfId="0" applyFont="1" applyFill="1" applyBorder="1" applyAlignment="1">
      <alignment vertical="center"/>
    </xf>
    <xf numFmtId="0" fontId="2" fillId="0" borderId="52" xfId="0" applyFont="1" applyFill="1" applyBorder="1" applyAlignment="1" applyProtection="1">
      <alignment vertical="center"/>
      <protection locked="0"/>
    </xf>
    <xf numFmtId="0" fontId="2" fillId="0" borderId="53" xfId="0" applyFont="1" applyFill="1" applyBorder="1" applyAlignment="1" applyProtection="1">
      <alignment vertical="center"/>
      <protection locked="0"/>
    </xf>
    <xf numFmtId="0" fontId="2" fillId="0" borderId="44" xfId="0" applyFont="1" applyFill="1" applyBorder="1" applyAlignment="1" applyProtection="1">
      <alignment vertical="center"/>
      <protection locked="0"/>
    </xf>
    <xf numFmtId="0" fontId="2" fillId="0" borderId="49"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55" xfId="0" applyFont="1" applyFill="1" applyBorder="1" applyAlignment="1" applyProtection="1">
      <alignment vertical="center"/>
      <protection locked="0"/>
    </xf>
    <xf numFmtId="0" fontId="2" fillId="0" borderId="56" xfId="0" applyFont="1" applyFill="1" applyBorder="1" applyAlignment="1" applyProtection="1">
      <alignment vertical="center"/>
      <protection locked="0"/>
    </xf>
    <xf numFmtId="0" fontId="2" fillId="0" borderId="57" xfId="0" applyFont="1" applyFill="1" applyBorder="1" applyAlignment="1" applyProtection="1">
      <alignment vertical="center"/>
      <protection locked="0"/>
    </xf>
    <xf numFmtId="0" fontId="2" fillId="0" borderId="58" xfId="0" applyFont="1" applyFill="1" applyBorder="1" applyAlignment="1" applyProtection="1">
      <alignment vertical="center"/>
      <protection locked="0"/>
    </xf>
    <xf numFmtId="0" fontId="2" fillId="0" borderId="59" xfId="0" applyFont="1" applyFill="1" applyBorder="1" applyAlignment="1" applyProtection="1">
      <alignment vertical="center"/>
      <protection locked="0"/>
    </xf>
    <xf numFmtId="0" fontId="2" fillId="0" borderId="60" xfId="0" applyFont="1" applyFill="1" applyBorder="1" applyAlignment="1" applyProtection="1">
      <alignment vertical="center"/>
      <protection locked="0"/>
    </xf>
    <xf numFmtId="0" fontId="2" fillId="0" borderId="61" xfId="0" applyFont="1" applyFill="1" applyBorder="1" applyAlignment="1" applyProtection="1">
      <alignment vertical="center"/>
      <protection locked="0"/>
    </xf>
    <xf numFmtId="0" fontId="2" fillId="0" borderId="48" xfId="0" applyFont="1" applyFill="1" applyBorder="1" applyAlignment="1" applyProtection="1">
      <alignment vertical="center"/>
      <protection locked="0"/>
    </xf>
    <xf numFmtId="0" fontId="2" fillId="0" borderId="54" xfId="0" applyFont="1" applyFill="1" applyBorder="1" applyAlignment="1" applyProtection="1">
      <alignment vertical="center"/>
      <protection locked="0"/>
    </xf>
    <xf numFmtId="0" fontId="2" fillId="0" borderId="41" xfId="0" applyFont="1" applyFill="1" applyBorder="1" applyAlignment="1" applyProtection="1">
      <alignment vertical="center"/>
      <protection locked="0"/>
    </xf>
    <xf numFmtId="0" fontId="2" fillId="0" borderId="49"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55" xfId="0" applyFont="1" applyFill="1" applyBorder="1" applyAlignment="1" applyProtection="1">
      <alignment horizontal="left" vertical="center"/>
      <protection locked="0"/>
    </xf>
    <xf numFmtId="0" fontId="2" fillId="0" borderId="56" xfId="0" applyFont="1" applyFill="1" applyBorder="1" applyAlignment="1" applyProtection="1">
      <alignment horizontal="left" vertical="center"/>
      <protection locked="0"/>
    </xf>
    <xf numFmtId="0" fontId="2" fillId="0" borderId="57" xfId="0" applyFont="1" applyFill="1" applyBorder="1" applyAlignment="1" applyProtection="1">
      <alignment horizontal="left" vertical="center"/>
      <protection locked="0"/>
    </xf>
    <xf numFmtId="0" fontId="2" fillId="0" borderId="58" xfId="0" applyFont="1" applyFill="1" applyBorder="1" applyAlignment="1" applyProtection="1">
      <alignment horizontal="left" vertical="center"/>
      <protection locked="0"/>
    </xf>
    <xf numFmtId="0" fontId="19" fillId="4" borderId="33" xfId="0" applyFont="1" applyFill="1" applyBorder="1" applyAlignment="1">
      <alignment horizontal="left" vertical="center" wrapText="1"/>
    </xf>
    <xf numFmtId="0" fontId="19" fillId="4" borderId="50" xfId="0" applyFont="1" applyFill="1" applyBorder="1" applyAlignment="1">
      <alignment horizontal="left" vertical="center" wrapText="1"/>
    </xf>
    <xf numFmtId="0" fontId="19" fillId="4" borderId="34" xfId="0" applyFont="1" applyFill="1" applyBorder="1" applyAlignment="1">
      <alignment horizontal="left" vertical="center" wrapText="1"/>
    </xf>
    <xf numFmtId="0" fontId="6" fillId="0" borderId="33" xfId="0" applyFont="1" applyFill="1" applyBorder="1" applyAlignment="1" applyProtection="1">
      <alignment horizontal="center" vertical="center"/>
      <protection locked="0"/>
    </xf>
    <xf numFmtId="0" fontId="6" fillId="0" borderId="50"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21" fillId="3" borderId="4" xfId="0" applyFont="1" applyFill="1" applyBorder="1" applyAlignment="1">
      <alignment horizontal="center" vertical="center" shrinkToFit="1"/>
    </xf>
    <xf numFmtId="0" fontId="21" fillId="3" borderId="0" xfId="0" applyFont="1" applyFill="1" applyBorder="1" applyAlignment="1">
      <alignment horizontal="center" vertical="center" shrinkToFit="1"/>
    </xf>
    <xf numFmtId="0" fontId="21" fillId="3" borderId="1" xfId="0" applyFont="1" applyFill="1" applyBorder="1" applyAlignment="1">
      <alignment horizontal="center" vertical="center" shrinkToFit="1"/>
    </xf>
    <xf numFmtId="0" fontId="6" fillId="3" borderId="4"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0" xfId="0" applyFont="1" applyFill="1" applyBorder="1" applyAlignment="1">
      <alignment horizontal="right" vertical="top" wrapText="1"/>
    </xf>
    <xf numFmtId="0" fontId="6" fillId="3" borderId="7" xfId="0" applyFont="1" applyFill="1" applyBorder="1" applyAlignment="1">
      <alignment horizontal="right" vertical="top" wrapText="1"/>
    </xf>
    <xf numFmtId="0" fontId="6" fillId="3" borderId="1" xfId="0" applyFont="1" applyFill="1" applyBorder="1" applyAlignment="1">
      <alignment horizontal="right" vertical="top" wrapText="1"/>
    </xf>
    <xf numFmtId="0" fontId="6" fillId="3" borderId="9" xfId="0" applyFont="1" applyFill="1" applyBorder="1" applyAlignment="1">
      <alignment horizontal="right" vertical="top" wrapText="1"/>
    </xf>
    <xf numFmtId="0" fontId="6" fillId="3" borderId="0"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0" xfId="0" applyFont="1" applyFill="1" applyBorder="1" applyAlignment="1">
      <alignment horizontal="center" vertical="top" shrinkToFit="1"/>
    </xf>
    <xf numFmtId="0" fontId="6" fillId="3" borderId="1" xfId="0" applyFont="1" applyFill="1" applyBorder="1" applyAlignment="1">
      <alignment horizontal="center" vertical="top" shrinkToFi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4" xfId="0" applyFont="1" applyFill="1" applyBorder="1" applyAlignment="1">
      <alignment horizontal="center" wrapText="1"/>
    </xf>
    <xf numFmtId="0" fontId="6" fillId="3" borderId="0" xfId="0" applyFont="1" applyFill="1" applyBorder="1" applyAlignment="1">
      <alignment horizontal="center" wrapText="1"/>
    </xf>
    <xf numFmtId="0" fontId="6" fillId="3" borderId="4" xfId="0" applyFont="1" applyFill="1" applyBorder="1" applyAlignment="1">
      <alignment horizontal="right" wrapText="1"/>
    </xf>
    <xf numFmtId="0" fontId="6" fillId="3" borderId="0" xfId="0" applyFont="1" applyFill="1" applyBorder="1" applyAlignment="1">
      <alignment horizontal="right" wrapText="1"/>
    </xf>
    <xf numFmtId="0" fontId="6" fillId="3" borderId="3" xfId="0" applyFont="1" applyFill="1" applyBorder="1" applyAlignment="1">
      <alignment horizontal="right" wrapText="1"/>
    </xf>
    <xf numFmtId="0" fontId="6" fillId="3" borderId="6" xfId="0" applyFont="1" applyFill="1" applyBorder="1" applyAlignment="1">
      <alignment horizontal="right" wrapText="1"/>
    </xf>
    <xf numFmtId="0" fontId="21" fillId="3" borderId="3" xfId="0" applyFont="1" applyFill="1" applyBorder="1" applyAlignment="1">
      <alignment horizontal="center" vertical="center" shrinkToFit="1"/>
    </xf>
    <xf numFmtId="0" fontId="21" fillId="3" borderId="6" xfId="0" applyFont="1" applyFill="1" applyBorder="1" applyAlignment="1">
      <alignment horizontal="center" vertical="center" shrinkToFit="1"/>
    </xf>
    <xf numFmtId="0" fontId="21" fillId="3" borderId="8" xfId="0" applyFont="1" applyFill="1" applyBorder="1" applyAlignment="1">
      <alignment horizontal="center" vertical="center" shrinkToFit="1"/>
    </xf>
    <xf numFmtId="0" fontId="6" fillId="5" borderId="65" xfId="0" applyFont="1" applyFill="1" applyBorder="1" applyAlignment="1">
      <alignment horizontal="left" vertical="center" wrapText="1"/>
    </xf>
    <xf numFmtId="0" fontId="6" fillId="5" borderId="43" xfId="0" applyFont="1" applyFill="1" applyBorder="1" applyAlignment="1">
      <alignment horizontal="left" vertical="center" wrapText="1"/>
    </xf>
    <xf numFmtId="0" fontId="6" fillId="5" borderId="66" xfId="0" applyFont="1" applyFill="1" applyBorder="1" applyAlignment="1">
      <alignment horizontal="left" vertical="center" wrapText="1"/>
    </xf>
    <xf numFmtId="0" fontId="6" fillId="0" borderId="42" xfId="0" applyFont="1" applyFill="1" applyBorder="1" applyAlignment="1" applyProtection="1">
      <alignment horizontal="left" vertical="center"/>
      <protection locked="0"/>
    </xf>
    <xf numFmtId="0" fontId="6" fillId="5" borderId="34" xfId="0" applyFont="1" applyFill="1" applyBorder="1" applyAlignment="1">
      <alignment horizontal="center" vertical="center"/>
    </xf>
    <xf numFmtId="0" fontId="6" fillId="5" borderId="29" xfId="0" applyFont="1" applyFill="1" applyBorder="1" applyAlignment="1">
      <alignment horizontal="center" vertical="center"/>
    </xf>
    <xf numFmtId="0" fontId="6" fillId="0" borderId="29"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20" fillId="4" borderId="45" xfId="0" applyFont="1" applyFill="1" applyBorder="1" applyAlignment="1">
      <alignment horizontal="left" vertical="center" wrapText="1"/>
    </xf>
    <xf numFmtId="0" fontId="20" fillId="4" borderId="31" xfId="0" applyFont="1" applyFill="1" applyBorder="1" applyAlignment="1">
      <alignment horizontal="left" vertical="center" wrapText="1"/>
    </xf>
    <xf numFmtId="0" fontId="20" fillId="4" borderId="46" xfId="0" applyFont="1" applyFill="1" applyBorder="1" applyAlignment="1">
      <alignment horizontal="left" vertical="center" wrapText="1"/>
    </xf>
    <xf numFmtId="0" fontId="20" fillId="4" borderId="32" xfId="0" applyFont="1" applyFill="1" applyBorder="1" applyAlignment="1">
      <alignment horizontal="left" vertical="center" wrapText="1"/>
    </xf>
    <xf numFmtId="0" fontId="20" fillId="4" borderId="47" xfId="0" applyFont="1" applyFill="1" applyBorder="1" applyAlignment="1">
      <alignment horizontal="left" vertical="center" wrapText="1"/>
    </xf>
    <xf numFmtId="0" fontId="6" fillId="0" borderId="33" xfId="0" applyFont="1" applyFill="1" applyBorder="1" applyAlignment="1" applyProtection="1">
      <alignment horizontal="left" vertical="center"/>
      <protection locked="0"/>
    </xf>
    <xf numFmtId="0" fontId="6" fillId="5" borderId="65" xfId="0" applyFont="1" applyFill="1" applyBorder="1" applyAlignment="1">
      <alignment horizontal="left" vertical="center"/>
    </xf>
    <xf numFmtId="0" fontId="6" fillId="5" borderId="43" xfId="0" applyFont="1" applyFill="1" applyBorder="1" applyAlignment="1">
      <alignment horizontal="left" vertical="center"/>
    </xf>
    <xf numFmtId="0" fontId="6" fillId="5" borderId="66" xfId="0" applyFont="1" applyFill="1" applyBorder="1" applyAlignment="1">
      <alignment horizontal="left" vertical="center"/>
    </xf>
    <xf numFmtId="0" fontId="10" fillId="0" borderId="42" xfId="0" applyFont="1" applyFill="1" applyBorder="1" applyAlignment="1" applyProtection="1">
      <alignment horizontal="center" vertical="center"/>
      <protection locked="0"/>
    </xf>
    <xf numFmtId="0" fontId="10" fillId="0" borderId="29" xfId="0" applyFont="1" applyFill="1" applyBorder="1" applyAlignment="1" applyProtection="1">
      <alignment horizontal="center" vertical="center"/>
      <protection locked="0"/>
    </xf>
    <xf numFmtId="0" fontId="6" fillId="5" borderId="29" xfId="0" applyFont="1" applyFill="1" applyBorder="1" applyAlignment="1">
      <alignment horizontal="left" vertical="center"/>
    </xf>
    <xf numFmtId="0" fontId="19" fillId="4" borderId="51" xfId="0" applyFont="1" applyFill="1" applyBorder="1" applyAlignment="1">
      <alignment horizontal="left" vertical="center"/>
    </xf>
    <xf numFmtId="0" fontId="19" fillId="4" borderId="30" xfId="0" applyFont="1" applyFill="1" applyBorder="1" applyAlignment="1">
      <alignment horizontal="left" vertical="center"/>
    </xf>
    <xf numFmtId="0" fontId="19" fillId="4" borderId="71" xfId="0" applyFont="1" applyFill="1" applyBorder="1" applyAlignment="1">
      <alignment horizontal="left" vertical="center"/>
    </xf>
    <xf numFmtId="0" fontId="19" fillId="4" borderId="73" xfId="0" applyFont="1" applyFill="1" applyBorder="1" applyAlignment="1">
      <alignment horizontal="left" vertical="center"/>
    </xf>
    <xf numFmtId="0" fontId="19" fillId="4" borderId="62" xfId="0" applyFont="1" applyFill="1" applyBorder="1" applyAlignment="1">
      <alignment horizontal="left" vertical="center"/>
    </xf>
    <xf numFmtId="0" fontId="6" fillId="0" borderId="42" xfId="0" applyFont="1" applyFill="1" applyBorder="1" applyAlignment="1" applyProtection="1">
      <alignment horizontal="left" vertical="center" shrinkToFit="1"/>
      <protection locked="0"/>
    </xf>
    <xf numFmtId="0" fontId="6" fillId="0" borderId="29"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6" fillId="0" borderId="33" xfId="0" applyFont="1" applyFill="1" applyBorder="1" applyAlignment="1" applyProtection="1">
      <alignment horizontal="left" vertical="center" shrinkToFit="1"/>
      <protection locked="0"/>
    </xf>
    <xf numFmtId="0" fontId="6" fillId="0" borderId="29" xfId="0" applyFont="1" applyFill="1" applyBorder="1" applyAlignment="1" applyProtection="1">
      <alignment horizontal="left" vertical="center" wrapText="1"/>
      <protection locked="0"/>
    </xf>
    <xf numFmtId="0" fontId="6" fillId="0" borderId="33" xfId="0" applyFont="1" applyFill="1" applyBorder="1" applyAlignment="1" applyProtection="1">
      <alignment horizontal="left" vertical="center" wrapText="1"/>
      <protection locked="0"/>
    </xf>
    <xf numFmtId="0" fontId="19" fillId="4" borderId="39" xfId="0" applyFont="1" applyFill="1" applyBorder="1" applyAlignment="1">
      <alignment horizontal="center" vertical="center"/>
    </xf>
    <xf numFmtId="0" fontId="19" fillId="4" borderId="40" xfId="0" applyFont="1" applyFill="1" applyBorder="1" applyAlignment="1">
      <alignment horizontal="center" vertical="center"/>
    </xf>
    <xf numFmtId="0" fontId="19" fillId="4" borderId="37" xfId="0" applyFont="1" applyFill="1" applyBorder="1" applyAlignment="1">
      <alignment horizontal="center" vertical="center"/>
    </xf>
    <xf numFmtId="0" fontId="19" fillId="4" borderId="38" xfId="0" applyFont="1" applyFill="1" applyBorder="1" applyAlignment="1">
      <alignment horizontal="center" vertical="center"/>
    </xf>
    <xf numFmtId="0" fontId="6" fillId="5" borderId="36" xfId="0" applyFont="1" applyFill="1" applyBorder="1" applyAlignment="1">
      <alignment horizontal="left" vertical="center"/>
    </xf>
    <xf numFmtId="0" fontId="6" fillId="5" borderId="34" xfId="0" applyFont="1" applyFill="1" applyBorder="1" applyAlignment="1">
      <alignment horizontal="left" vertical="center" wrapText="1"/>
    </xf>
    <xf numFmtId="0" fontId="6" fillId="5" borderId="29" xfId="0" applyFont="1" applyFill="1" applyBorder="1" applyAlignment="1">
      <alignment horizontal="left" vertical="center" wrapText="1"/>
    </xf>
    <xf numFmtId="0" fontId="20" fillId="4" borderId="45" xfId="0" applyFont="1" applyFill="1" applyBorder="1" applyAlignment="1">
      <alignment horizontal="left" vertical="center"/>
    </xf>
    <xf numFmtId="0" fontId="20" fillId="4" borderId="31" xfId="0" applyFont="1" applyFill="1" applyBorder="1" applyAlignment="1">
      <alignment horizontal="left" vertical="center"/>
    </xf>
    <xf numFmtId="0" fontId="20" fillId="4" borderId="46" xfId="0" applyFont="1" applyFill="1" applyBorder="1" applyAlignment="1">
      <alignment horizontal="left" vertical="center"/>
    </xf>
    <xf numFmtId="0" fontId="6" fillId="5" borderId="42" xfId="0" applyFont="1" applyFill="1" applyBorder="1" applyAlignment="1">
      <alignment horizontal="center" vertical="center"/>
    </xf>
    <xf numFmtId="0" fontId="6" fillId="5" borderId="70" xfId="0" applyFont="1" applyFill="1" applyBorder="1" applyAlignment="1">
      <alignment horizontal="center" vertical="center"/>
    </xf>
    <xf numFmtId="0" fontId="6" fillId="5" borderId="69"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2" borderId="27" xfId="0" applyFont="1" applyFill="1" applyBorder="1" applyAlignment="1">
      <alignment horizontal="center" vertical="center"/>
    </xf>
    <xf numFmtId="0" fontId="6" fillId="5" borderId="74" xfId="0" applyFont="1" applyFill="1" applyBorder="1" applyAlignment="1">
      <alignment horizontal="left" vertical="center"/>
    </xf>
    <xf numFmtId="0" fontId="6" fillId="5" borderId="51" xfId="0" applyFont="1" applyFill="1" applyBorder="1" applyAlignment="1">
      <alignment horizontal="left" vertical="center"/>
    </xf>
    <xf numFmtId="0" fontId="6" fillId="5" borderId="72" xfId="0" applyFont="1" applyFill="1" applyBorder="1" applyAlignment="1">
      <alignment horizontal="left" vertical="center"/>
    </xf>
    <xf numFmtId="0" fontId="6" fillId="5" borderId="73" xfId="0" applyFont="1" applyFill="1" applyBorder="1" applyAlignment="1">
      <alignment horizontal="left" vertical="center"/>
    </xf>
    <xf numFmtId="0" fontId="6" fillId="5" borderId="64" xfId="0" applyFont="1" applyFill="1" applyBorder="1" applyAlignment="1">
      <alignment horizontal="left" vertical="center"/>
    </xf>
    <xf numFmtId="0" fontId="6" fillId="5" borderId="67" xfId="0" applyFont="1" applyFill="1" applyBorder="1" applyAlignment="1">
      <alignment horizontal="left" vertical="center"/>
    </xf>
    <xf numFmtId="0" fontId="6" fillId="5" borderId="68" xfId="0" applyFont="1" applyFill="1" applyBorder="1" applyAlignment="1">
      <alignment horizontal="left" vertical="center"/>
    </xf>
    <xf numFmtId="0" fontId="6" fillId="5" borderId="54" xfId="0" applyFont="1" applyFill="1" applyBorder="1" applyAlignment="1">
      <alignment horizontal="left" vertical="center"/>
    </xf>
    <xf numFmtId="0" fontId="19" fillId="4" borderId="65" xfId="0" applyFont="1" applyFill="1" applyBorder="1" applyAlignment="1">
      <alignment horizontal="center" vertical="center"/>
    </xf>
    <xf numFmtId="0" fontId="19" fillId="4" borderId="43" xfId="0" applyFont="1" applyFill="1" applyBorder="1" applyAlignment="1">
      <alignment horizontal="center" vertical="center"/>
    </xf>
    <xf numFmtId="0" fontId="19" fillId="4" borderId="66" xfId="0" applyFont="1" applyFill="1" applyBorder="1" applyAlignment="1">
      <alignment horizontal="center" vertical="center"/>
    </xf>
    <xf numFmtId="0" fontId="6" fillId="5" borderId="34" xfId="0" applyFont="1" applyFill="1" applyBorder="1" applyAlignment="1">
      <alignment horizontal="left" vertical="center"/>
    </xf>
    <xf numFmtId="0" fontId="10" fillId="3" borderId="3"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9" xfId="0" applyFont="1" applyFill="1" applyBorder="1" applyAlignment="1">
      <alignment horizontal="center" vertical="center"/>
    </xf>
    <xf numFmtId="0" fontId="5" fillId="2" borderId="2" xfId="0" applyFont="1" applyFill="1" applyBorder="1" applyAlignment="1">
      <alignment horizontal="center" vertical="center"/>
    </xf>
    <xf numFmtId="0" fontId="6" fillId="3" borderId="0" xfId="0" applyFont="1" applyFill="1" applyAlignment="1">
      <alignment horizontal="center" vertical="center"/>
    </xf>
    <xf numFmtId="0" fontId="6" fillId="3" borderId="4" xfId="0" applyFont="1" applyFill="1" applyBorder="1" applyAlignment="1">
      <alignment horizontal="right" vertical="center"/>
    </xf>
    <xf numFmtId="0" fontId="6" fillId="3" borderId="5" xfId="0" applyFont="1" applyFill="1" applyBorder="1" applyAlignment="1">
      <alignment horizontal="right" vertical="center"/>
    </xf>
    <xf numFmtId="0" fontId="6" fillId="3" borderId="0" xfId="0" applyFont="1" applyFill="1" applyBorder="1" applyAlignment="1">
      <alignment horizontal="right" vertical="center"/>
    </xf>
    <xf numFmtId="0" fontId="6" fillId="3" borderId="7" xfId="0" applyFont="1" applyFill="1" applyBorder="1" applyAlignment="1">
      <alignment horizontal="right" vertical="center"/>
    </xf>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1" xfId="0" applyFont="1" applyFill="1" applyBorder="1" applyAlignment="1">
      <alignment vertical="center"/>
    </xf>
    <xf numFmtId="0" fontId="6" fillId="3" borderId="9" xfId="0" applyFont="1" applyFill="1" applyBorder="1" applyAlignment="1">
      <alignment vertical="center"/>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2" borderId="6" xfId="0" applyFont="1" applyFill="1" applyBorder="1" applyAlignment="1">
      <alignment vertical="center" wrapText="1"/>
    </xf>
    <xf numFmtId="0" fontId="7" fillId="2" borderId="0" xfId="0" applyFont="1" applyFill="1" applyBorder="1" applyAlignment="1">
      <alignment vertical="center" wrapText="1"/>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7" fillId="2" borderId="1" xfId="0" applyFont="1" applyFill="1" applyBorder="1" applyAlignment="1">
      <alignment vertical="center" wrapText="1"/>
    </xf>
    <xf numFmtId="0" fontId="7" fillId="2" borderId="9" xfId="0" applyFont="1" applyFill="1" applyBorder="1" applyAlignment="1">
      <alignment vertical="center" wrapText="1"/>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3"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0" xfId="0" applyFont="1" applyFill="1" applyBorder="1" applyAlignment="1">
      <alignment horizontal="center" vertical="center" shrinkToFi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0" borderId="4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5" borderId="33" xfId="0" applyFont="1" applyFill="1" applyBorder="1" applyAlignment="1">
      <alignment horizontal="left" vertical="center"/>
    </xf>
    <xf numFmtId="0" fontId="6" fillId="5" borderId="0" xfId="0" applyFont="1" applyFill="1" applyAlignment="1">
      <alignment horizontal="center" vertical="center"/>
    </xf>
    <xf numFmtId="0" fontId="6" fillId="5" borderId="0" xfId="0" applyFont="1" applyFill="1" applyAlignment="1">
      <alignment horizontal="center" vertical="center" shrinkToFit="1"/>
    </xf>
    <xf numFmtId="0" fontId="6" fillId="2" borderId="2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5" borderId="53" xfId="0" applyFont="1" applyFill="1" applyBorder="1" applyAlignment="1">
      <alignment horizontal="left" vertical="center" wrapText="1"/>
    </xf>
    <xf numFmtId="0" fontId="6" fillId="5" borderId="0" xfId="0" applyFont="1" applyFill="1" applyBorder="1" applyAlignment="1">
      <alignment horizontal="left" vertical="center" wrapText="1"/>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0" xfId="0" applyFont="1" applyFill="1" applyBorder="1" applyAlignment="1">
      <alignment horizontal="left" vertical="center"/>
    </xf>
    <xf numFmtId="0" fontId="7" fillId="3" borderId="7" xfId="0" applyFont="1" applyFill="1" applyBorder="1" applyAlignment="1">
      <alignment horizontal="left" vertical="center"/>
    </xf>
    <xf numFmtId="0" fontId="7" fillId="3" borderId="0" xfId="0" applyFont="1" applyFill="1" applyAlignment="1"/>
    <xf numFmtId="0" fontId="8" fillId="3" borderId="8" xfId="0" applyFont="1" applyFill="1" applyBorder="1" applyAlignment="1">
      <alignment horizontal="center" vertical="center" shrinkToFit="1"/>
    </xf>
    <xf numFmtId="0" fontId="8" fillId="3" borderId="1" xfId="0" applyFont="1" applyFill="1" applyBorder="1" applyAlignment="1">
      <alignment horizontal="center" vertical="center" shrinkToFit="1"/>
    </xf>
    <xf numFmtId="0" fontId="5" fillId="3" borderId="4" xfId="0" applyFont="1" applyFill="1" applyBorder="1" applyAlignment="1">
      <alignment horizontal="right"/>
    </xf>
    <xf numFmtId="0" fontId="5" fillId="3" borderId="5" xfId="0" applyFont="1" applyFill="1" applyBorder="1" applyAlignment="1">
      <alignment horizontal="right"/>
    </xf>
    <xf numFmtId="0" fontId="5" fillId="3" borderId="0" xfId="0" applyFont="1" applyFill="1" applyBorder="1" applyAlignment="1">
      <alignment horizontal="right"/>
    </xf>
    <xf numFmtId="0" fontId="5" fillId="3" borderId="7" xfId="0" applyFont="1" applyFill="1" applyBorder="1" applyAlignment="1">
      <alignment horizontal="right"/>
    </xf>
  </cellXfs>
  <cellStyles count="1">
    <cellStyle name="標準" xfId="0" builtinId="0"/>
  </cellStyles>
  <dxfs count="8">
    <dxf>
      <font>
        <b/>
        <i val="0"/>
        <color theme="1"/>
      </font>
      <fill>
        <patternFill>
          <bgColor rgb="FFFFCCCC"/>
        </patternFill>
      </fill>
    </dxf>
    <dxf>
      <font>
        <color theme="1" tint="0.34998626667073579"/>
      </font>
      <fill>
        <patternFill>
          <bgColor theme="0" tint="-4.9989318521683403E-2"/>
        </patternFill>
      </fill>
    </dxf>
    <dxf>
      <font>
        <color theme="1" tint="0.34998626667073579"/>
      </font>
      <fill>
        <patternFill>
          <bgColor theme="0" tint="-4.9989318521683403E-2"/>
        </patternFill>
      </fill>
    </dxf>
    <dxf>
      <font>
        <color theme="1" tint="0.34998626667073579"/>
      </font>
      <fill>
        <patternFill>
          <bgColor theme="0" tint="-4.9989318521683403E-2"/>
        </patternFill>
      </fill>
    </dxf>
    <dxf>
      <font>
        <b val="0"/>
        <i val="0"/>
        <color theme="1" tint="0.34998626667073579"/>
      </font>
      <fill>
        <patternFill>
          <bgColor theme="0" tint="-0.14996795556505021"/>
        </patternFill>
      </fill>
    </dxf>
    <dxf>
      <font>
        <b val="0"/>
        <i val="0"/>
        <color theme="1" tint="0.34998626667073579"/>
      </font>
      <fill>
        <patternFill>
          <bgColor theme="0" tint="-0.14996795556505021"/>
        </patternFill>
      </fill>
    </dxf>
    <dxf>
      <font>
        <b val="0"/>
        <i val="0"/>
        <color theme="1" tint="0.34998626667073579"/>
      </font>
      <fill>
        <patternFill>
          <bgColor theme="0" tint="-0.14996795556505021"/>
        </patternFill>
      </fill>
    </dxf>
    <dxf>
      <font>
        <b val="0"/>
        <i val="0"/>
        <color auto="1"/>
      </font>
      <fill>
        <patternFill>
          <bgColor theme="5" tint="0.59996337778862885"/>
        </patternFill>
      </fill>
    </dxf>
  </dxfs>
  <tableStyles count="0" defaultTableStyle="TableStyleMedium2" defaultPivotStyle="PivotStyleLight16"/>
  <colors>
    <mruColors>
      <color rgb="FF0000FF"/>
      <color rgb="FFD9FFF1"/>
      <color rgb="FF00B06B"/>
      <color rgb="FFFFCCCC"/>
      <color rgb="FFFF006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266699</xdr:colOff>
      <xdr:row>1</xdr:row>
      <xdr:rowOff>123824</xdr:rowOff>
    </xdr:from>
    <xdr:to>
      <xdr:col>0</xdr:col>
      <xdr:colOff>2695574</xdr:colOff>
      <xdr:row>6</xdr:row>
      <xdr:rowOff>66675</xdr:rowOff>
    </xdr:to>
    <xdr:grpSp>
      <xdr:nvGrpSpPr>
        <xdr:cNvPr id="5" name="グループ化 4"/>
        <xdr:cNvGrpSpPr/>
      </xdr:nvGrpSpPr>
      <xdr:grpSpPr>
        <a:xfrm>
          <a:off x="266699" y="3000374"/>
          <a:ext cx="2428875" cy="1133476"/>
          <a:chOff x="266699" y="3028949"/>
          <a:chExt cx="2428875" cy="1133476"/>
        </a:xfrm>
      </xdr:grpSpPr>
      <xdr:sp macro="" textlink="">
        <xdr:nvSpPr>
          <xdr:cNvPr id="3" name="下矢印 2"/>
          <xdr:cNvSpPr/>
        </xdr:nvSpPr>
        <xdr:spPr>
          <a:xfrm>
            <a:off x="1895475" y="3619500"/>
            <a:ext cx="371475" cy="542925"/>
          </a:xfrm>
          <a:prstGeom prst="downArrow">
            <a:avLst/>
          </a:prstGeom>
          <a:solidFill>
            <a:srgbClr val="00B0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266699" y="3028949"/>
            <a:ext cx="2428875" cy="647701"/>
          </a:xfrm>
          <a:prstGeom prst="roundRect">
            <a:avLst/>
          </a:prstGeom>
          <a:solidFill>
            <a:schemeClr val="bg1"/>
          </a:solidFill>
          <a:ln w="28575">
            <a:solidFill>
              <a:srgbClr val="00B06B"/>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「申請書（</a:t>
            </a:r>
            <a:r>
              <a:rPr kumimoji="1" lang="ja-JP" altLang="en-US" sz="1100" b="1"/>
              <a:t>世帯主</a:t>
            </a:r>
            <a:r>
              <a:rPr kumimoji="1" lang="ja-JP" altLang="en-US" sz="1100"/>
              <a:t>記入用）」は、こちらのシートでご入力ください。</a:t>
            </a:r>
          </a:p>
        </xdr:txBody>
      </xdr:sp>
    </xdr:grpSp>
    <xdr:clientData/>
  </xdr:twoCellAnchor>
  <xdr:twoCellAnchor>
    <xdr:from>
      <xdr:col>0</xdr:col>
      <xdr:colOff>3057524</xdr:colOff>
      <xdr:row>1</xdr:row>
      <xdr:rowOff>123824</xdr:rowOff>
    </xdr:from>
    <xdr:to>
      <xdr:col>0</xdr:col>
      <xdr:colOff>5543549</xdr:colOff>
      <xdr:row>6</xdr:row>
      <xdr:rowOff>66675</xdr:rowOff>
    </xdr:to>
    <xdr:grpSp>
      <xdr:nvGrpSpPr>
        <xdr:cNvPr id="6" name="グループ化 5"/>
        <xdr:cNvGrpSpPr/>
      </xdr:nvGrpSpPr>
      <xdr:grpSpPr>
        <a:xfrm>
          <a:off x="3057524" y="3000374"/>
          <a:ext cx="2486025" cy="1133476"/>
          <a:chOff x="1724024" y="3028949"/>
          <a:chExt cx="2486025" cy="1133476"/>
        </a:xfrm>
      </xdr:grpSpPr>
      <xdr:sp macro="" textlink="">
        <xdr:nvSpPr>
          <xdr:cNvPr id="7" name="下矢印 6"/>
          <xdr:cNvSpPr/>
        </xdr:nvSpPr>
        <xdr:spPr>
          <a:xfrm>
            <a:off x="1895475" y="3619500"/>
            <a:ext cx="371475" cy="542925"/>
          </a:xfrm>
          <a:prstGeom prst="downArrow">
            <a:avLst/>
          </a:prstGeom>
          <a:solidFill>
            <a:srgbClr val="00B06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xdr:cNvSpPr txBox="1"/>
        </xdr:nvSpPr>
        <xdr:spPr>
          <a:xfrm>
            <a:off x="1724024" y="3028949"/>
            <a:ext cx="2486025" cy="647701"/>
          </a:xfrm>
          <a:prstGeom prst="roundRect">
            <a:avLst/>
          </a:prstGeom>
          <a:solidFill>
            <a:schemeClr val="bg1"/>
          </a:solidFill>
          <a:ln w="28575">
            <a:solidFill>
              <a:srgbClr val="00B06B"/>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「申請書（</a:t>
            </a:r>
            <a:r>
              <a:rPr kumimoji="1" lang="ja-JP" altLang="en-US" sz="1100" b="1"/>
              <a:t>被保険者</a:t>
            </a:r>
            <a:r>
              <a:rPr kumimoji="1" lang="ja-JP" altLang="en-US" sz="1100"/>
              <a:t>記入用）」は、こちらのシートでご入力ください。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9525</xdr:colOff>
      <xdr:row>18</xdr:row>
      <xdr:rowOff>19050</xdr:rowOff>
    </xdr:from>
    <xdr:to>
      <xdr:col>43</xdr:col>
      <xdr:colOff>114300</xdr:colOff>
      <xdr:row>27</xdr:row>
      <xdr:rowOff>9525</xdr:rowOff>
    </xdr:to>
    <xdr:grpSp>
      <xdr:nvGrpSpPr>
        <xdr:cNvPr id="8" name="グループ化 7"/>
        <xdr:cNvGrpSpPr/>
      </xdr:nvGrpSpPr>
      <xdr:grpSpPr>
        <a:xfrm>
          <a:off x="9420225" y="2162175"/>
          <a:ext cx="1171575" cy="847725"/>
          <a:chOff x="9782175" y="2105025"/>
          <a:chExt cx="1171575" cy="847725"/>
        </a:xfrm>
      </xdr:grpSpPr>
      <xdr:sp macro="" textlink="$L$29">
        <xdr:nvSpPr>
          <xdr:cNvPr id="2" name="テキスト ボックス 1"/>
          <xdr:cNvSpPr txBox="1"/>
        </xdr:nvSpPr>
        <xdr:spPr>
          <a:xfrm>
            <a:off x="9782175" y="2105025"/>
            <a:ext cx="4000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AA667DF-2E56-4009-89D7-0D2A205C9ADB}" type="TxLink">
              <a:rPr kumimoji="1" lang="en-US" altLang="en-US" sz="2400" b="0" i="0" u="none" strike="noStrike">
                <a:solidFill>
                  <a:srgbClr val="000000"/>
                </a:solidFill>
                <a:latin typeface="游ゴシック 本文"/>
                <a:ea typeface="ＭＳ Ｐゴシック"/>
              </a:rPr>
              <a:pPr/>
              <a:t> </a:t>
            </a:fld>
            <a:endParaRPr kumimoji="1" lang="ja-JP" altLang="en-US" sz="2400">
              <a:latin typeface="游ゴシック 本文"/>
            </a:endParaRPr>
          </a:p>
        </xdr:txBody>
      </xdr:sp>
      <xdr:sp macro="" textlink="$M$29">
        <xdr:nvSpPr>
          <xdr:cNvPr id="3" name="テキスト ボックス 2"/>
          <xdr:cNvSpPr txBox="1"/>
        </xdr:nvSpPr>
        <xdr:spPr>
          <a:xfrm>
            <a:off x="10163175" y="2105025"/>
            <a:ext cx="4000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11267B48-E98D-40BC-8EFC-0EE2EB2D83FC}" type="TxLink">
              <a:rPr kumimoji="1" lang="en-US" altLang="en-US" sz="2400" b="0" i="0" u="none" strike="noStrike">
                <a:solidFill>
                  <a:srgbClr val="000000"/>
                </a:solidFill>
                <a:latin typeface="游ゴシック 本文"/>
                <a:ea typeface="ＭＳ Ｐゴシック"/>
              </a:rPr>
              <a:pPr/>
              <a:t> </a:t>
            </a:fld>
            <a:endParaRPr kumimoji="1" lang="ja-JP" altLang="en-US" sz="2400">
              <a:latin typeface="游ゴシック 本文"/>
            </a:endParaRPr>
          </a:p>
        </xdr:txBody>
      </xdr:sp>
      <xdr:sp macro="" textlink="$N$29">
        <xdr:nvSpPr>
          <xdr:cNvPr id="4" name="テキスト ボックス 3"/>
          <xdr:cNvSpPr txBox="1"/>
        </xdr:nvSpPr>
        <xdr:spPr>
          <a:xfrm>
            <a:off x="10553700" y="2105025"/>
            <a:ext cx="4000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EDAA218-51B1-4456-97B4-B061169349DA}" type="TxLink">
              <a:rPr kumimoji="1" lang="en-US" altLang="en-US" sz="2400" b="0" i="0" u="none" strike="noStrike">
                <a:solidFill>
                  <a:srgbClr val="000000"/>
                </a:solidFill>
                <a:latin typeface="游ゴシック 本文"/>
                <a:ea typeface="ＭＳ Ｐゴシック"/>
              </a:rPr>
              <a:pPr/>
              <a:t> </a:t>
            </a:fld>
            <a:endParaRPr kumimoji="1" lang="ja-JP" altLang="en-US" sz="2400">
              <a:latin typeface="游ゴシック 本文"/>
            </a:endParaRPr>
          </a:p>
        </xdr:txBody>
      </xdr:sp>
      <xdr:sp macro="" textlink="$O$29">
        <xdr:nvSpPr>
          <xdr:cNvPr id="5" name="テキスト ボックス 4"/>
          <xdr:cNvSpPr txBox="1"/>
        </xdr:nvSpPr>
        <xdr:spPr>
          <a:xfrm>
            <a:off x="10001250" y="2438400"/>
            <a:ext cx="4000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8D29C45-F960-45A1-A50D-AE838F2A05CB}" type="TxLink">
              <a:rPr kumimoji="1" lang="en-US" altLang="en-US" sz="2400" b="0" i="0" u="none" strike="noStrike">
                <a:solidFill>
                  <a:srgbClr val="000000"/>
                </a:solidFill>
                <a:latin typeface="游ゴシック 本文"/>
                <a:ea typeface="ＭＳ Ｐゴシック"/>
              </a:rPr>
              <a:pPr/>
              <a:t> </a:t>
            </a:fld>
            <a:endParaRPr kumimoji="1" lang="ja-JP" altLang="en-US" sz="2400">
              <a:latin typeface="游ゴシック 本文"/>
            </a:endParaRPr>
          </a:p>
        </xdr:txBody>
      </xdr:sp>
      <xdr:sp macro="" textlink="$P$29">
        <xdr:nvSpPr>
          <xdr:cNvPr id="6" name="テキスト ボックス 5"/>
          <xdr:cNvSpPr txBox="1"/>
        </xdr:nvSpPr>
        <xdr:spPr>
          <a:xfrm>
            <a:off x="10382250" y="2476500"/>
            <a:ext cx="40005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F8E358F-9BD1-4F77-810A-C6BFB10E6A87}" type="TxLink">
              <a:rPr kumimoji="1" lang="en-US" altLang="en-US" sz="2400" b="0" i="0" u="none" strike="noStrike">
                <a:solidFill>
                  <a:srgbClr val="000000"/>
                </a:solidFill>
                <a:latin typeface="游ゴシック 本文"/>
              </a:rPr>
              <a:pPr/>
              <a:t> </a:t>
            </a:fld>
            <a:endParaRPr kumimoji="1" lang="ja-JP" altLang="en-US" sz="2400">
              <a:latin typeface="游ゴシック 本文"/>
            </a:endParaRPr>
          </a:p>
        </xdr:txBody>
      </xdr:sp>
    </xdr:grpSp>
    <xdr:clientData/>
  </xdr:twoCellAnchor>
  <xdr:twoCellAnchor>
    <xdr:from>
      <xdr:col>50</xdr:col>
      <xdr:colOff>87950</xdr:colOff>
      <xdr:row>16</xdr:row>
      <xdr:rowOff>66668</xdr:rowOff>
    </xdr:from>
    <xdr:to>
      <xdr:col>57</xdr:col>
      <xdr:colOff>28559</xdr:colOff>
      <xdr:row>27</xdr:row>
      <xdr:rowOff>28567</xdr:rowOff>
    </xdr:to>
    <xdr:grpSp>
      <xdr:nvGrpSpPr>
        <xdr:cNvPr id="23" name="グループ化 22"/>
        <xdr:cNvGrpSpPr/>
      </xdr:nvGrpSpPr>
      <xdr:grpSpPr>
        <a:xfrm>
          <a:off x="11632250" y="2019293"/>
          <a:ext cx="1007409" cy="1009649"/>
          <a:chOff x="12177714" y="2154331"/>
          <a:chExt cx="1037371" cy="1070254"/>
        </a:xfrm>
      </xdr:grpSpPr>
      <xdr:sp macro="" textlink="$L$39">
        <xdr:nvSpPr>
          <xdr:cNvPr id="9" name="テキスト ボックス 8"/>
          <xdr:cNvSpPr txBox="1"/>
        </xdr:nvSpPr>
        <xdr:spPr>
          <a:xfrm>
            <a:off x="12351408" y="2154331"/>
            <a:ext cx="413497"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2AC60F0-7C92-4BFF-B2A1-DCE2A3A80892}" type="TxLink">
              <a:rPr kumimoji="1" lang="en-US" altLang="en-US" sz="2400" b="0" i="0" u="none" strike="noStrike">
                <a:solidFill>
                  <a:srgbClr val="000000"/>
                </a:solidFill>
                <a:latin typeface="ＭＳ Ｐゴシック"/>
                <a:ea typeface="ＭＳ Ｐゴシック"/>
              </a:rPr>
              <a:pPr/>
              <a:t> </a:t>
            </a:fld>
            <a:endParaRPr kumimoji="1" lang="ja-JP" altLang="en-US" sz="2400">
              <a:latin typeface="+mn-ea"/>
              <a:ea typeface="+mn-ea"/>
            </a:endParaRPr>
          </a:p>
        </xdr:txBody>
      </xdr:sp>
      <xdr:sp macro="" textlink="$M$39">
        <xdr:nvSpPr>
          <xdr:cNvPr id="10" name="テキスト ボックス 9"/>
          <xdr:cNvSpPr txBox="1"/>
        </xdr:nvSpPr>
        <xdr:spPr>
          <a:xfrm>
            <a:off x="12744438" y="2204815"/>
            <a:ext cx="413497"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85F943A3-0F54-4691-AE69-FB2CAF8DB388}" type="TxLink">
              <a:rPr kumimoji="1" lang="en-US" altLang="en-US" sz="2400" b="0" i="0" u="none" strike="noStrike">
                <a:solidFill>
                  <a:srgbClr val="000000"/>
                </a:solidFill>
                <a:latin typeface="ＭＳ Ｐゴシック"/>
                <a:ea typeface="ＭＳ Ｐゴシック"/>
                <a:cs typeface="+mn-cs"/>
              </a:rPr>
              <a:pPr marL="0" indent="0"/>
              <a:t> </a:t>
            </a:fld>
            <a:endParaRPr kumimoji="1" lang="ja-JP" altLang="en-US" sz="2400" b="0" i="0" u="none" strike="noStrike">
              <a:solidFill>
                <a:srgbClr val="000000"/>
              </a:solidFill>
              <a:latin typeface="ＭＳ Ｐゴシック"/>
              <a:ea typeface="ＭＳ Ｐゴシック"/>
              <a:cs typeface="+mn-cs"/>
            </a:endParaRPr>
          </a:p>
        </xdr:txBody>
      </xdr:sp>
      <xdr:sp macro="" textlink="$N$39">
        <xdr:nvSpPr>
          <xdr:cNvPr id="11" name="テキスト ボックス 10"/>
          <xdr:cNvSpPr txBox="1"/>
        </xdr:nvSpPr>
        <xdr:spPr>
          <a:xfrm>
            <a:off x="12177714" y="2482172"/>
            <a:ext cx="488123" cy="504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27F4DFE-EB81-4E7E-8532-0A0E752B5309}" type="TxLink">
              <a:rPr kumimoji="1" lang="en-US" altLang="en-US" sz="2800" b="0" i="0" u="none" strike="noStrike">
                <a:solidFill>
                  <a:srgbClr val="000000"/>
                </a:solidFill>
                <a:latin typeface="游ゴシック 本文"/>
                <a:ea typeface="+mn-ea"/>
              </a:rPr>
              <a:pPr/>
              <a:t> </a:t>
            </a:fld>
            <a:endParaRPr kumimoji="1" lang="ja-JP" altLang="en-US" sz="2800">
              <a:latin typeface="游ゴシック 本文"/>
              <a:ea typeface="+mn-ea"/>
            </a:endParaRPr>
          </a:p>
        </xdr:txBody>
      </xdr:sp>
      <xdr:sp macro="" textlink="$O$39">
        <xdr:nvSpPr>
          <xdr:cNvPr id="12" name="テキスト ボックス 11"/>
          <xdr:cNvSpPr txBox="1"/>
        </xdr:nvSpPr>
        <xdr:spPr>
          <a:xfrm>
            <a:off x="12801588" y="2465958"/>
            <a:ext cx="413497" cy="504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25ECF398-E5E2-47BF-9125-D7B3891D6B5E}" type="TxLink">
              <a:rPr kumimoji="1" lang="en-US" altLang="en-US" sz="2400" b="0" i="0" u="none" strike="noStrike">
                <a:solidFill>
                  <a:srgbClr val="000000"/>
                </a:solidFill>
                <a:latin typeface="ＭＳ Ｐゴシック"/>
                <a:ea typeface="ＭＳ Ｐゴシック"/>
                <a:cs typeface="+mn-cs"/>
              </a:rPr>
              <a:pPr marL="0" indent="0"/>
              <a:t> </a:t>
            </a:fld>
            <a:endParaRPr kumimoji="1" lang="ja-JP" altLang="en-US" sz="2400" b="0" i="0" u="none" strike="noStrike">
              <a:solidFill>
                <a:srgbClr val="000000"/>
              </a:solidFill>
              <a:latin typeface="ＭＳ Ｐゴシック"/>
              <a:ea typeface="ＭＳ Ｐゴシック"/>
              <a:cs typeface="+mn-cs"/>
            </a:endParaRPr>
          </a:p>
        </xdr:txBody>
      </xdr:sp>
      <xdr:sp macro="" textlink="$P$39">
        <xdr:nvSpPr>
          <xdr:cNvPr id="14" name="テキスト ボックス 13"/>
          <xdr:cNvSpPr txBox="1"/>
        </xdr:nvSpPr>
        <xdr:spPr>
          <a:xfrm>
            <a:off x="12365696" y="2720320"/>
            <a:ext cx="476689" cy="504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E3613089-0859-4C80-BF89-5F3FC497060D}" type="TxLink">
              <a:rPr kumimoji="1" lang="en-US" altLang="en-US" sz="2800" b="0" i="0" u="none" strike="noStrike">
                <a:solidFill>
                  <a:srgbClr val="000000"/>
                </a:solidFill>
                <a:latin typeface="ＭＳ Ｐゴシック"/>
                <a:ea typeface="ＭＳ Ｐゴシック"/>
                <a:cs typeface="+mn-cs"/>
              </a:rPr>
              <a:pPr marL="0" indent="0"/>
              <a:t> </a:t>
            </a:fld>
            <a:endParaRPr kumimoji="1" lang="ja-JP" altLang="en-US" sz="2800" b="0" i="0" u="none" strike="noStrike">
              <a:solidFill>
                <a:srgbClr val="000000"/>
              </a:solidFill>
              <a:latin typeface="ＭＳ Ｐゴシック"/>
              <a:ea typeface="ＭＳ Ｐゴシック"/>
              <a:cs typeface="+mn-cs"/>
            </a:endParaRPr>
          </a:p>
        </xdr:txBody>
      </xdr:sp>
      <xdr:sp macro="" textlink="$Q$39">
        <xdr:nvSpPr>
          <xdr:cNvPr id="15" name="テキスト ボックス 14"/>
          <xdr:cNvSpPr txBox="1"/>
        </xdr:nvSpPr>
        <xdr:spPr>
          <a:xfrm>
            <a:off x="12761258" y="2655302"/>
            <a:ext cx="424417" cy="549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20253E8-D99A-422A-9EE5-90BC14585904}" type="TxLink">
              <a:rPr kumimoji="1" lang="en-US" altLang="en-US" sz="2800" b="0" i="0" u="none" strike="noStrike">
                <a:solidFill>
                  <a:srgbClr val="000000"/>
                </a:solidFill>
                <a:latin typeface="ＭＳ Ｐゴシック"/>
                <a:ea typeface="ＭＳ Ｐゴシック"/>
              </a:rPr>
              <a:pPr/>
              <a:t> </a:t>
            </a:fld>
            <a:endParaRPr kumimoji="1" lang="ja-JP" altLang="en-US" sz="2800">
              <a:latin typeface="+mn-ea"/>
              <a:ea typeface="+mn-ea"/>
            </a:endParaRPr>
          </a:p>
        </xdr:txBody>
      </xdr:sp>
    </xdr:grpSp>
    <xdr:clientData/>
  </xdr:twoCellAnchor>
  <xdr:twoCellAnchor>
    <xdr:from>
      <xdr:col>28</xdr:col>
      <xdr:colOff>23541</xdr:colOff>
      <xdr:row>27</xdr:row>
      <xdr:rowOff>71715</xdr:rowOff>
    </xdr:from>
    <xdr:to>
      <xdr:col>35</xdr:col>
      <xdr:colOff>132799</xdr:colOff>
      <xdr:row>33</xdr:row>
      <xdr:rowOff>31932</xdr:rowOff>
    </xdr:to>
    <xdr:grpSp>
      <xdr:nvGrpSpPr>
        <xdr:cNvPr id="22" name="グループ化 21"/>
        <xdr:cNvGrpSpPr/>
      </xdr:nvGrpSpPr>
      <xdr:grpSpPr>
        <a:xfrm>
          <a:off x="8215041" y="3072090"/>
          <a:ext cx="1176058" cy="636492"/>
          <a:chOff x="8659668" y="3215529"/>
          <a:chExt cx="1209901" cy="668080"/>
        </a:xfrm>
      </xdr:grpSpPr>
      <xdr:sp macro="" textlink="$L$47">
        <xdr:nvSpPr>
          <xdr:cNvPr id="18" name="テキスト ボックス 17"/>
          <xdr:cNvSpPr txBox="1"/>
        </xdr:nvSpPr>
        <xdr:spPr>
          <a:xfrm>
            <a:off x="8659668" y="3215529"/>
            <a:ext cx="446147" cy="49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59FBE149-D773-4BCF-A30C-7DB3F8027D20}" type="TxLink">
              <a:rPr kumimoji="1" lang="en-US" altLang="en-US" sz="2800" b="0" i="0" u="none" strike="noStrike">
                <a:solidFill>
                  <a:srgbClr val="000000"/>
                </a:solidFill>
                <a:latin typeface="ＭＳ Ｐゴシック"/>
                <a:ea typeface="ＭＳ Ｐゴシック"/>
                <a:cs typeface="+mn-cs"/>
              </a:rPr>
              <a:pPr marL="0" indent="0"/>
              <a:t> </a:t>
            </a:fld>
            <a:endParaRPr kumimoji="1" lang="ja-JP" altLang="en-US" sz="2800" b="0" i="0" u="none" strike="noStrike">
              <a:solidFill>
                <a:srgbClr val="000000"/>
              </a:solidFill>
              <a:latin typeface="ＭＳ Ｐゴシック"/>
              <a:ea typeface="ＭＳ Ｐゴシック"/>
              <a:cs typeface="+mn-cs"/>
            </a:endParaRPr>
          </a:p>
        </xdr:txBody>
      </xdr:sp>
      <xdr:sp macro="" textlink="$M$47">
        <xdr:nvSpPr>
          <xdr:cNvPr id="19" name="テキスト ボックス 18"/>
          <xdr:cNvSpPr txBox="1"/>
        </xdr:nvSpPr>
        <xdr:spPr>
          <a:xfrm>
            <a:off x="9201721" y="3215529"/>
            <a:ext cx="423446" cy="494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fld id="{20875D3E-1A88-477F-A0C1-2AAFA5E0BFB3}" type="TxLink">
              <a:rPr kumimoji="1" lang="en-US" altLang="en-US" sz="2800" b="0" i="0" u="none" strike="noStrike">
                <a:solidFill>
                  <a:srgbClr val="000000"/>
                </a:solidFill>
                <a:latin typeface="ＭＳ Ｐゴシック"/>
                <a:ea typeface="ＭＳ Ｐゴシック"/>
                <a:cs typeface="+mn-cs"/>
              </a:rPr>
              <a:pPr marL="0" indent="0"/>
              <a:t> </a:t>
            </a:fld>
            <a:endParaRPr kumimoji="1" lang="ja-JP" altLang="en-US" sz="2800" b="0" i="0" u="none" strike="noStrike">
              <a:solidFill>
                <a:srgbClr val="000000"/>
              </a:solidFill>
              <a:latin typeface="ＭＳ Ｐゴシック"/>
              <a:ea typeface="ＭＳ Ｐゴシック"/>
              <a:cs typeface="+mn-cs"/>
            </a:endParaRPr>
          </a:p>
        </xdr:txBody>
      </xdr:sp>
      <xdr:sp macro="" textlink="$N$47">
        <xdr:nvSpPr>
          <xdr:cNvPr id="21" name="テキスト ボックス 20"/>
          <xdr:cNvSpPr txBox="1"/>
        </xdr:nvSpPr>
        <xdr:spPr>
          <a:xfrm>
            <a:off x="8973099" y="3558638"/>
            <a:ext cx="896470" cy="324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C3175A9E-A58D-4224-A9D9-9055FF905A69}" type="TxLink">
              <a:rPr kumimoji="1" lang="en-US" altLang="en-US" sz="900" b="0" i="0" u="none" strike="noStrike">
                <a:solidFill>
                  <a:srgbClr val="000000"/>
                </a:solidFill>
                <a:latin typeface="ＭＳ Ｐゴシック"/>
                <a:ea typeface="ＭＳ Ｐゴシック"/>
              </a:rPr>
              <a:pPr/>
              <a:t> </a:t>
            </a:fld>
            <a:endParaRPr kumimoji="1" lang="ja-JP" altLang="en-US" sz="900">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17</xdr:col>
      <xdr:colOff>104774</xdr:colOff>
      <xdr:row>58</xdr:row>
      <xdr:rowOff>56030</xdr:rowOff>
    </xdr:from>
    <xdr:to>
      <xdr:col>65</xdr:col>
      <xdr:colOff>104774</xdr:colOff>
      <xdr:row>84</xdr:row>
      <xdr:rowOff>134470</xdr:rowOff>
    </xdr:to>
    <xdr:grpSp>
      <xdr:nvGrpSpPr>
        <xdr:cNvPr id="33" name="グループ化 32"/>
        <xdr:cNvGrpSpPr/>
      </xdr:nvGrpSpPr>
      <xdr:grpSpPr>
        <a:xfrm>
          <a:off x="6248399" y="6161555"/>
          <a:ext cx="7629525" cy="2602565"/>
          <a:chOff x="6635748" y="6387354"/>
          <a:chExt cx="7839940" cy="2734234"/>
        </a:xfrm>
      </xdr:grpSpPr>
      <xdr:sp macro="" textlink="">
        <xdr:nvSpPr>
          <xdr:cNvPr id="25" name="角丸四角形 24"/>
          <xdr:cNvSpPr/>
        </xdr:nvSpPr>
        <xdr:spPr>
          <a:xfrm>
            <a:off x="6936441" y="7250206"/>
            <a:ext cx="6622677" cy="1871382"/>
          </a:xfrm>
          <a:prstGeom prst="roundRect">
            <a:avLst>
              <a:gd name="adj" fmla="val 6487"/>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6635748" y="6387354"/>
            <a:ext cx="7839940" cy="811736"/>
          </a:xfrm>
          <a:prstGeom prst="wedgeRoundRectCallout">
            <a:avLst>
              <a:gd name="adj1" fmla="val -27741"/>
              <a:gd name="adj2" fmla="val 8425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noAutofit/>
          </a:bodyPr>
          <a:lstStyle/>
          <a:p>
            <a:r>
              <a:rPr kumimoji="1" lang="ja-JP" altLang="en-US" sz="1400">
                <a:solidFill>
                  <a:srgbClr val="C00000"/>
                </a:solidFill>
              </a:rPr>
              <a:t>世帯主</a:t>
            </a:r>
            <a:r>
              <a:rPr kumimoji="1" lang="ja-JP" altLang="en-US" sz="1400" b="1">
                <a:solidFill>
                  <a:srgbClr val="C00000"/>
                </a:solidFill>
              </a:rPr>
              <a:t>以外</a:t>
            </a:r>
            <a:r>
              <a:rPr kumimoji="1" lang="ja-JP" altLang="en-US" sz="1400">
                <a:solidFill>
                  <a:srgbClr val="C00000"/>
                </a:solidFill>
              </a:rPr>
              <a:t>の方への振り込み</a:t>
            </a:r>
            <a:r>
              <a:rPr kumimoji="1" lang="ja-JP" altLang="en-US" sz="1400"/>
              <a:t>を希望する場合にのみ、印刷後記入してください。</a:t>
            </a:r>
            <a:endParaRPr kumimoji="1" lang="en-US" altLang="ja-JP" sz="1400"/>
          </a:p>
          <a:p>
            <a:r>
              <a:rPr kumimoji="1" lang="ja-JP" altLang="en-US" sz="1400" u="sng"/>
              <a:t>世帯主の口座へ振り込み希望の場合は、赤枠内の記入は不要</a:t>
            </a:r>
            <a:r>
              <a:rPr kumimoji="1" lang="ja-JP" altLang="en-US" sz="1400"/>
              <a:t>です。</a:t>
            </a:r>
          </a:p>
        </xdr:txBody>
      </xdr:sp>
    </xdr:grpSp>
    <xdr:clientData fPrintsWithSheet="0"/>
  </xdr:twoCellAnchor>
  <xdr:twoCellAnchor>
    <xdr:from>
      <xdr:col>17</xdr:col>
      <xdr:colOff>179294</xdr:colOff>
      <xdr:row>37</xdr:row>
      <xdr:rowOff>89647</xdr:rowOff>
    </xdr:from>
    <xdr:to>
      <xdr:col>59</xdr:col>
      <xdr:colOff>67236</xdr:colOff>
      <xdr:row>57</xdr:row>
      <xdr:rowOff>57153</xdr:rowOff>
    </xdr:to>
    <xdr:grpSp>
      <xdr:nvGrpSpPr>
        <xdr:cNvPr id="32" name="グループ化 31"/>
        <xdr:cNvGrpSpPr/>
      </xdr:nvGrpSpPr>
      <xdr:grpSpPr>
        <a:xfrm>
          <a:off x="6322919" y="4299697"/>
          <a:ext cx="6660217" cy="1777256"/>
          <a:chOff x="6712323" y="4448735"/>
          <a:chExt cx="6846795" cy="1852514"/>
        </a:xfrm>
      </xdr:grpSpPr>
      <xdr:sp macro="" textlink="">
        <xdr:nvSpPr>
          <xdr:cNvPr id="24" name="角丸四角形 23"/>
          <xdr:cNvSpPr/>
        </xdr:nvSpPr>
        <xdr:spPr>
          <a:xfrm>
            <a:off x="6936441" y="5042648"/>
            <a:ext cx="6622677" cy="1258601"/>
          </a:xfrm>
          <a:prstGeom prst="roundRect">
            <a:avLst>
              <a:gd name="adj" fmla="val 11357"/>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テキスト ボックス 30"/>
          <xdr:cNvSpPr txBox="1"/>
        </xdr:nvSpPr>
        <xdr:spPr>
          <a:xfrm>
            <a:off x="6712323" y="4448735"/>
            <a:ext cx="2567188" cy="452990"/>
          </a:xfrm>
          <a:prstGeom prst="wedgeRoundRectCallout">
            <a:avLst>
              <a:gd name="adj1" fmla="val -28280"/>
              <a:gd name="adj2" fmla="val 12309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spAutoFit/>
          </a:bodyPr>
          <a:lstStyle/>
          <a:p>
            <a:r>
              <a:rPr kumimoji="1" lang="ja-JP" altLang="en-US" sz="1400"/>
              <a:t>印刷後記入してください。</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31</xdr:col>
      <xdr:colOff>57149</xdr:colOff>
      <xdr:row>47</xdr:row>
      <xdr:rowOff>8282</xdr:rowOff>
    </xdr:from>
    <xdr:to>
      <xdr:col>46</xdr:col>
      <xdr:colOff>74542</xdr:colOff>
      <xdr:row>51</xdr:row>
      <xdr:rowOff>16565</xdr:rowOff>
    </xdr:to>
    <xdr:sp macro="" textlink="">
      <xdr:nvSpPr>
        <xdr:cNvPr id="2" name="大かっこ 1"/>
        <xdr:cNvSpPr/>
      </xdr:nvSpPr>
      <xdr:spPr>
        <a:xfrm>
          <a:off x="2924174" y="4913657"/>
          <a:ext cx="2303393" cy="589308"/>
        </a:xfrm>
        <a:prstGeom prst="bracketPair">
          <a:avLst>
            <a:gd name="adj" fmla="val 1505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457200</xdr:colOff>
      <xdr:row>67</xdr:row>
      <xdr:rowOff>60512</xdr:rowOff>
    </xdr:from>
    <xdr:to>
      <xdr:col>53</xdr:col>
      <xdr:colOff>85724</xdr:colOff>
      <xdr:row>98</xdr:row>
      <xdr:rowOff>95249</xdr:rowOff>
    </xdr:to>
    <xdr:grpSp>
      <xdr:nvGrpSpPr>
        <xdr:cNvPr id="4" name="グループ化 3"/>
        <xdr:cNvGrpSpPr/>
      </xdr:nvGrpSpPr>
      <xdr:grpSpPr>
        <a:xfrm>
          <a:off x="1343025" y="7070912"/>
          <a:ext cx="11372849" cy="2987487"/>
          <a:chOff x="2868562" y="5090272"/>
          <a:chExt cx="10565119" cy="2987487"/>
        </a:xfrm>
      </xdr:grpSpPr>
      <xdr:sp macro="" textlink="">
        <xdr:nvSpPr>
          <xdr:cNvPr id="5" name="角丸四角形 4"/>
          <xdr:cNvSpPr/>
        </xdr:nvSpPr>
        <xdr:spPr>
          <a:xfrm>
            <a:off x="7146347" y="5090272"/>
            <a:ext cx="6287334" cy="2987487"/>
          </a:xfrm>
          <a:prstGeom prst="roundRect">
            <a:avLst>
              <a:gd name="adj" fmla="val 4662"/>
            </a:avLst>
          </a:prstGeom>
          <a:noFill/>
          <a:ln w="762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2868562" y="5706033"/>
            <a:ext cx="4140989" cy="1866902"/>
          </a:xfrm>
          <a:prstGeom prst="wedgeRoundRectCallout">
            <a:avLst>
              <a:gd name="adj1" fmla="val 58395"/>
              <a:gd name="adj2" fmla="val -37088"/>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ctr">
            <a:noAutofit/>
          </a:bodyPr>
          <a:lstStyle/>
          <a:p>
            <a:pPr algn="l"/>
            <a:r>
              <a:rPr kumimoji="1" lang="ja-JP" altLang="en-US" sz="1400" b="0">
                <a:solidFill>
                  <a:sysClr val="windowText" lastClr="000000"/>
                </a:solidFill>
              </a:rPr>
              <a:t>印刷後</a:t>
            </a:r>
            <a:r>
              <a:rPr kumimoji="1" lang="ja-JP" altLang="en-US" sz="1400"/>
              <a:t>、</a:t>
            </a:r>
            <a:r>
              <a:rPr kumimoji="1" lang="ja-JP" altLang="en-US" sz="1400" b="1"/>
              <a:t>事業主に依頼して記入</a:t>
            </a:r>
            <a:r>
              <a:rPr kumimoji="1" lang="ja-JP" altLang="en-US" sz="1400"/>
              <a:t>を受けてください。</a:t>
            </a:r>
            <a:endParaRPr kumimoji="1" lang="en-US" altLang="ja-JP" sz="1400"/>
          </a:p>
          <a:p>
            <a:pPr algn="l"/>
            <a:r>
              <a:rPr kumimoji="1" lang="ja-JP" altLang="en-US" sz="1400"/>
              <a:t>現在、医療機関受診の有無に関わらず、</a:t>
            </a:r>
            <a:endParaRPr kumimoji="1" lang="en-US" altLang="ja-JP" sz="1400"/>
          </a:p>
          <a:p>
            <a:pPr algn="l"/>
            <a:r>
              <a:rPr kumimoji="1" lang="ja-JP" altLang="en-US" sz="1600" b="1">
                <a:solidFill>
                  <a:srgbClr val="C00000"/>
                </a:solidFill>
              </a:rPr>
              <a:t>すべての申請者は、事業主の証明が必要</a:t>
            </a:r>
            <a:r>
              <a:rPr kumimoji="1" lang="ja-JP" altLang="en-US" sz="1400"/>
              <a:t>となています（様式内の記述とは異なります）。</a:t>
            </a:r>
          </a:p>
        </xdr:txBody>
      </xdr:sp>
    </xdr:grpSp>
    <xdr:clientData fPrintsWithSheet="0"/>
  </xdr:twoCellAnchor>
  <xdr:twoCellAnchor>
    <xdr:from>
      <xdr:col>6</xdr:col>
      <xdr:colOff>552450</xdr:colOff>
      <xdr:row>70</xdr:row>
      <xdr:rowOff>47625</xdr:rowOff>
    </xdr:from>
    <xdr:to>
      <xdr:col>7</xdr:col>
      <xdr:colOff>533401</xdr:colOff>
      <xdr:row>76</xdr:row>
      <xdr:rowOff>38100</xdr:rowOff>
    </xdr:to>
    <xdr:grpSp>
      <xdr:nvGrpSpPr>
        <xdr:cNvPr id="12" name="グループ化 11"/>
        <xdr:cNvGrpSpPr/>
      </xdr:nvGrpSpPr>
      <xdr:grpSpPr>
        <a:xfrm>
          <a:off x="4181475" y="7343775"/>
          <a:ext cx="666751" cy="561975"/>
          <a:chOff x="323850" y="6600825"/>
          <a:chExt cx="666751" cy="561975"/>
        </a:xfrm>
      </xdr:grpSpPr>
      <xdr:sp macro="" textlink="">
        <xdr:nvSpPr>
          <xdr:cNvPr id="11" name="楕円 10"/>
          <xdr:cNvSpPr/>
        </xdr:nvSpPr>
        <xdr:spPr>
          <a:xfrm>
            <a:off x="381000" y="6610350"/>
            <a:ext cx="540000" cy="540000"/>
          </a:xfrm>
          <a:prstGeom prst="ellipse">
            <a:avLst/>
          </a:prstGeom>
          <a:solidFill>
            <a:srgbClr val="FF3399"/>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xdr:cNvSpPr txBox="1"/>
        </xdr:nvSpPr>
        <xdr:spPr>
          <a:xfrm rot="20337196">
            <a:off x="323850" y="6600825"/>
            <a:ext cx="666751"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chemeClr val="bg1"/>
                </a:solidFill>
                <a:latin typeface="HGP創英角ﾎﾟｯﾌﾟ体" panose="040B0A00000000000000" pitchFamily="50" charset="-128"/>
                <a:ea typeface="HGP創英角ﾎﾟｯﾌﾟ体" panose="040B0A00000000000000" pitchFamily="50" charset="-128"/>
              </a:rPr>
              <a:t>必読</a:t>
            </a:r>
          </a:p>
        </xdr:txBody>
      </xdr:sp>
    </xdr:grpSp>
    <xdr:clientData fPrintsWithSheet="0"/>
  </xdr:twoCellAnchor>
  <xdr:twoCellAnchor>
    <xdr:from>
      <xdr:col>27</xdr:col>
      <xdr:colOff>28575</xdr:colOff>
      <xdr:row>58</xdr:row>
      <xdr:rowOff>28575</xdr:rowOff>
    </xdr:from>
    <xdr:to>
      <xdr:col>31</xdr:col>
      <xdr:colOff>28574</xdr:colOff>
      <xdr:row>61</xdr:row>
      <xdr:rowOff>28575</xdr:rowOff>
    </xdr:to>
    <xdr:sp macro="" textlink="$I$54">
      <xdr:nvSpPr>
        <xdr:cNvPr id="8" name="テキスト ボックス 7"/>
        <xdr:cNvSpPr txBox="1"/>
      </xdr:nvSpPr>
      <xdr:spPr>
        <a:xfrm>
          <a:off x="8543925" y="6181725"/>
          <a:ext cx="60959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C156463-B8A8-4286-A4DB-C312C6DB2B61}" type="TxLink">
            <a:rPr kumimoji="1" lang="ja-JP" altLang="en-US" sz="1100" b="0" i="0" u="none" strike="noStrike">
              <a:solidFill>
                <a:srgbClr val="000000"/>
              </a:solidFill>
              <a:latin typeface="ＭＳ Ｐゴシック"/>
              <a:ea typeface="ＭＳ Ｐゴシック"/>
            </a:rPr>
            <a:pPr/>
            <a:t> </a:t>
          </a:fld>
          <a:endParaRPr kumimoji="1" lang="ja-JP" altLang="en-US" sz="1100"/>
        </a:p>
      </xdr:txBody>
    </xdr:sp>
    <xdr:clientData/>
  </xdr:twoCellAnchor>
  <xdr:twoCellAnchor>
    <xdr:from>
      <xdr:col>31</xdr:col>
      <xdr:colOff>114301</xdr:colOff>
      <xdr:row>58</xdr:row>
      <xdr:rowOff>28575</xdr:rowOff>
    </xdr:from>
    <xdr:to>
      <xdr:col>34</xdr:col>
      <xdr:colOff>1</xdr:colOff>
      <xdr:row>61</xdr:row>
      <xdr:rowOff>28575</xdr:rowOff>
    </xdr:to>
    <xdr:sp macro="" textlink="$J$54">
      <xdr:nvSpPr>
        <xdr:cNvPr id="13" name="テキスト ボックス 12"/>
        <xdr:cNvSpPr txBox="1"/>
      </xdr:nvSpPr>
      <xdr:spPr>
        <a:xfrm>
          <a:off x="9239251" y="6181725"/>
          <a:ext cx="342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4BBE82F-C6E7-4091-9E14-BE47482EB0C3}"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twoCellAnchor>
  <xdr:twoCellAnchor>
    <xdr:from>
      <xdr:col>34</xdr:col>
      <xdr:colOff>9526</xdr:colOff>
      <xdr:row>58</xdr:row>
      <xdr:rowOff>28575</xdr:rowOff>
    </xdr:from>
    <xdr:to>
      <xdr:col>36</xdr:col>
      <xdr:colOff>47626</xdr:colOff>
      <xdr:row>61</xdr:row>
      <xdr:rowOff>28575</xdr:rowOff>
    </xdr:to>
    <xdr:sp macro="" textlink="$K$54">
      <xdr:nvSpPr>
        <xdr:cNvPr id="14" name="テキスト ボックス 13"/>
        <xdr:cNvSpPr txBox="1"/>
      </xdr:nvSpPr>
      <xdr:spPr>
        <a:xfrm>
          <a:off x="9591676" y="6181725"/>
          <a:ext cx="342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AED0021-20BF-43CD-94E6-12A863F732C3}"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twoCellAnchor>
  <xdr:twoCellAnchor>
    <xdr:from>
      <xdr:col>27</xdr:col>
      <xdr:colOff>28575</xdr:colOff>
      <xdr:row>62</xdr:row>
      <xdr:rowOff>28575</xdr:rowOff>
    </xdr:from>
    <xdr:to>
      <xdr:col>31</xdr:col>
      <xdr:colOff>28574</xdr:colOff>
      <xdr:row>65</xdr:row>
      <xdr:rowOff>28575</xdr:rowOff>
    </xdr:to>
    <xdr:sp macro="" textlink="$E$56">
      <xdr:nvSpPr>
        <xdr:cNvPr id="15" name="テキスト ボックス 14"/>
        <xdr:cNvSpPr txBox="1"/>
      </xdr:nvSpPr>
      <xdr:spPr>
        <a:xfrm>
          <a:off x="8543925" y="6562725"/>
          <a:ext cx="60959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DF4FC75-AEE0-4B96-A746-BBC5EC7A6670}"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twoCellAnchor>
  <xdr:twoCellAnchor>
    <xdr:from>
      <xdr:col>31</xdr:col>
      <xdr:colOff>114301</xdr:colOff>
      <xdr:row>62</xdr:row>
      <xdr:rowOff>28575</xdr:rowOff>
    </xdr:from>
    <xdr:to>
      <xdr:col>34</xdr:col>
      <xdr:colOff>1</xdr:colOff>
      <xdr:row>65</xdr:row>
      <xdr:rowOff>28575</xdr:rowOff>
    </xdr:to>
    <xdr:sp macro="" textlink="$F$56">
      <xdr:nvSpPr>
        <xdr:cNvPr id="16" name="テキスト ボックス 15"/>
        <xdr:cNvSpPr txBox="1"/>
      </xdr:nvSpPr>
      <xdr:spPr>
        <a:xfrm>
          <a:off x="9239251" y="6562725"/>
          <a:ext cx="342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A3CBAB4D-D19C-451B-ADB6-2A9C978DA837}"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twoCellAnchor>
  <xdr:twoCellAnchor>
    <xdr:from>
      <xdr:col>34</xdr:col>
      <xdr:colOff>9526</xdr:colOff>
      <xdr:row>62</xdr:row>
      <xdr:rowOff>28575</xdr:rowOff>
    </xdr:from>
    <xdr:to>
      <xdr:col>36</xdr:col>
      <xdr:colOff>47626</xdr:colOff>
      <xdr:row>65</xdr:row>
      <xdr:rowOff>28575</xdr:rowOff>
    </xdr:to>
    <xdr:sp macro="" textlink="$G$56">
      <xdr:nvSpPr>
        <xdr:cNvPr id="17" name="テキスト ボックス 16"/>
        <xdr:cNvSpPr txBox="1"/>
      </xdr:nvSpPr>
      <xdr:spPr>
        <a:xfrm>
          <a:off x="9591676" y="6562725"/>
          <a:ext cx="342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3ED0E6B-F15C-42B3-ADB2-F8414C830BBE}" type="TxLink">
            <a:rPr kumimoji="1" lang="en-US" altLang="en-US" sz="1100" b="0" i="0" u="none" strike="noStrike">
              <a:solidFill>
                <a:srgbClr val="000000"/>
              </a:solidFill>
              <a:latin typeface="ＭＳ Ｐゴシック"/>
              <a:ea typeface="ＭＳ Ｐゴシック"/>
            </a:rPr>
            <a:pPr/>
            <a:t> </a:t>
          </a:fld>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8.75"/>
  <cols>
    <col min="1" max="1" width="90" style="44" customWidth="1"/>
    <col min="2" max="16384" width="9" style="44"/>
  </cols>
  <sheetData>
    <row r="1" spans="1:1" ht="226.5" customHeight="1">
      <c r="A1" s="45" t="s">
        <v>116</v>
      </c>
    </row>
  </sheetData>
  <sheetProtection sheet="1" selectLockedCells="1"/>
  <phoneticPr fontI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250"/>
  <sheetViews>
    <sheetView zoomScaleNormal="100" zoomScaleSheetLayoutView="100" workbookViewId="0">
      <selection activeCell="D1" sqref="D1:K2"/>
    </sheetView>
  </sheetViews>
  <sheetFormatPr defaultRowHeight="13.5"/>
  <cols>
    <col min="1" max="3" width="6.875" style="24" customWidth="1"/>
    <col min="4" max="11" width="7.5" style="24" customWidth="1"/>
    <col min="12" max="17" width="1.625" style="10" hidden="1" customWidth="1"/>
    <col min="18" max="18" width="6.875" style="11" customWidth="1"/>
    <col min="19" max="58" width="2" style="12" customWidth="1"/>
    <col min="59" max="59" width="2" style="11" customWidth="1"/>
    <col min="60" max="97" width="1.875" style="11" customWidth="1"/>
    <col min="98" max="115" width="2.375" style="11" customWidth="1"/>
    <col min="116" max="16384" width="9" style="11"/>
  </cols>
  <sheetData>
    <row r="1" spans="1:61">
      <c r="A1" s="57" t="s">
        <v>118</v>
      </c>
      <c r="B1" s="57"/>
      <c r="C1" s="57"/>
      <c r="D1" s="64"/>
      <c r="E1" s="65"/>
      <c r="F1" s="65"/>
      <c r="G1" s="65"/>
      <c r="H1" s="65"/>
      <c r="I1" s="65"/>
      <c r="J1" s="65"/>
      <c r="K1" s="66"/>
      <c r="R1" s="8"/>
      <c r="S1" s="9" t="s">
        <v>43</v>
      </c>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8"/>
      <c r="BH1" s="8"/>
      <c r="BI1" s="8"/>
    </row>
    <row r="2" spans="1:61" ht="3.75" customHeight="1">
      <c r="A2" s="58"/>
      <c r="B2" s="58"/>
      <c r="C2" s="58"/>
      <c r="D2" s="67"/>
      <c r="E2" s="68"/>
      <c r="F2" s="68"/>
      <c r="G2" s="68"/>
      <c r="H2" s="68"/>
      <c r="I2" s="68"/>
      <c r="J2" s="68"/>
      <c r="K2" s="69"/>
      <c r="R2" s="8"/>
      <c r="S2" s="9"/>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8"/>
      <c r="BH2" s="8"/>
      <c r="BI2" s="8"/>
    </row>
    <row r="3" spans="1:61" ht="21" customHeight="1">
      <c r="A3" s="58" t="s">
        <v>119</v>
      </c>
      <c r="B3" s="58"/>
      <c r="C3" s="58"/>
      <c r="D3" s="70" t="s">
        <v>63</v>
      </c>
      <c r="E3" s="71"/>
      <c r="F3" s="71"/>
      <c r="G3" s="71"/>
      <c r="H3" s="71"/>
      <c r="I3" s="71"/>
      <c r="J3" s="71"/>
      <c r="K3" s="72"/>
      <c r="L3" s="13"/>
      <c r="M3" s="13"/>
      <c r="N3" s="13"/>
      <c r="O3" s="13"/>
      <c r="P3" s="13"/>
      <c r="Q3" s="13"/>
      <c r="R3" s="8"/>
      <c r="S3" s="113" t="s">
        <v>37</v>
      </c>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14"/>
      <c r="BE3" s="114"/>
      <c r="BF3" s="114"/>
      <c r="BG3" s="8"/>
      <c r="BH3" s="8"/>
      <c r="BI3" s="8"/>
    </row>
    <row r="4" spans="1:61" ht="21" customHeight="1">
      <c r="A4" s="58"/>
      <c r="B4" s="58"/>
      <c r="C4" s="58"/>
      <c r="D4" s="73" t="str">
        <f>IF(D1="","",PHONETIC(D1))</f>
        <v/>
      </c>
      <c r="E4" s="74"/>
      <c r="F4" s="74"/>
      <c r="G4" s="74"/>
      <c r="H4" s="74"/>
      <c r="I4" s="74"/>
      <c r="J4" s="74"/>
      <c r="K4" s="75"/>
      <c r="R4" s="8"/>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8"/>
      <c r="BH4" s="8"/>
      <c r="BI4" s="8"/>
    </row>
    <row r="5" spans="1:61" ht="7.5" customHeight="1">
      <c r="A5" s="58"/>
      <c r="B5" s="58"/>
      <c r="C5" s="58"/>
      <c r="D5" s="76"/>
      <c r="E5" s="77"/>
      <c r="F5" s="77"/>
      <c r="G5" s="77"/>
      <c r="H5" s="77"/>
      <c r="I5" s="77"/>
      <c r="J5" s="77"/>
      <c r="K5" s="78"/>
      <c r="R5" s="8"/>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8"/>
      <c r="BH5" s="8"/>
      <c r="BI5" s="8"/>
    </row>
    <row r="6" spans="1:61" ht="6.75" customHeight="1">
      <c r="A6" s="58" t="s">
        <v>120</v>
      </c>
      <c r="B6" s="58"/>
      <c r="C6" s="58"/>
      <c r="D6" s="79"/>
      <c r="E6" s="80"/>
      <c r="F6" s="80"/>
      <c r="G6" s="80"/>
      <c r="H6" s="80"/>
      <c r="I6" s="80"/>
      <c r="J6" s="80"/>
      <c r="K6" s="81"/>
      <c r="R6" s="8"/>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8"/>
      <c r="BH6" s="8"/>
      <c r="BI6" s="8"/>
    </row>
    <row r="7" spans="1:61" ht="7.5" customHeight="1">
      <c r="A7" s="58"/>
      <c r="B7" s="58"/>
      <c r="C7" s="58"/>
      <c r="D7" s="82"/>
      <c r="E7" s="83"/>
      <c r="F7" s="83"/>
      <c r="G7" s="83"/>
      <c r="H7" s="83"/>
      <c r="I7" s="83"/>
      <c r="J7" s="83"/>
      <c r="K7" s="84"/>
      <c r="R7" s="8"/>
      <c r="S7" s="145" t="s">
        <v>3</v>
      </c>
      <c r="T7" s="146"/>
      <c r="U7" s="146"/>
      <c r="V7" s="147"/>
      <c r="W7" s="127" t="s">
        <v>117</v>
      </c>
      <c r="X7" s="128"/>
      <c r="Y7" s="128"/>
      <c r="Z7" s="128"/>
      <c r="AA7" s="129"/>
      <c r="AB7" s="136" t="str">
        <f>IF(OR(D12="",H12=""),"",CONCATENATE("17-",IFERROR(SUBSTITUTE(D12,"17-",""),D12),"-",H12))</f>
        <v/>
      </c>
      <c r="AC7" s="137"/>
      <c r="AD7" s="137"/>
      <c r="AE7" s="137"/>
      <c r="AF7" s="137"/>
      <c r="AG7" s="137"/>
      <c r="AH7" s="137"/>
      <c r="AI7" s="137"/>
      <c r="AJ7" s="137"/>
      <c r="AK7" s="137"/>
      <c r="AL7" s="137"/>
      <c r="AM7" s="137"/>
      <c r="AN7" s="138"/>
      <c r="AO7" s="158" t="s">
        <v>28</v>
      </c>
      <c r="AP7" s="159"/>
      <c r="AQ7" s="159"/>
      <c r="AR7" s="159"/>
      <c r="AS7" s="160"/>
      <c r="AT7" s="155" t="str">
        <f>IF(D14="","",D14)</f>
        <v/>
      </c>
      <c r="AU7" s="155"/>
      <c r="AV7" s="155"/>
      <c r="AW7" s="155"/>
      <c r="AX7" s="155"/>
      <c r="AY7" s="155"/>
      <c r="AZ7" s="155"/>
      <c r="BA7" s="155"/>
      <c r="BB7" s="155"/>
      <c r="BC7" s="155"/>
      <c r="BD7" s="155"/>
      <c r="BE7" s="155"/>
      <c r="BF7" s="155"/>
      <c r="BG7" s="8"/>
      <c r="BH7" s="8"/>
      <c r="BI7" s="8"/>
    </row>
    <row r="8" spans="1:61" ht="7.5" customHeight="1">
      <c r="A8" s="58" t="s">
        <v>121</v>
      </c>
      <c r="B8" s="58"/>
      <c r="C8" s="58"/>
      <c r="D8" s="64"/>
      <c r="E8" s="65"/>
      <c r="F8" s="65"/>
      <c r="G8" s="65"/>
      <c r="H8" s="65"/>
      <c r="I8" s="65"/>
      <c r="J8" s="65"/>
      <c r="K8" s="66"/>
      <c r="R8" s="8"/>
      <c r="S8" s="148"/>
      <c r="T8" s="149"/>
      <c r="U8" s="149"/>
      <c r="V8" s="150"/>
      <c r="W8" s="130"/>
      <c r="X8" s="131"/>
      <c r="Y8" s="131"/>
      <c r="Z8" s="131"/>
      <c r="AA8" s="132"/>
      <c r="AB8" s="139"/>
      <c r="AC8" s="140"/>
      <c r="AD8" s="140"/>
      <c r="AE8" s="140"/>
      <c r="AF8" s="140"/>
      <c r="AG8" s="140"/>
      <c r="AH8" s="140"/>
      <c r="AI8" s="140"/>
      <c r="AJ8" s="140"/>
      <c r="AK8" s="140"/>
      <c r="AL8" s="140"/>
      <c r="AM8" s="140"/>
      <c r="AN8" s="141"/>
      <c r="AO8" s="161"/>
      <c r="AP8" s="162"/>
      <c r="AQ8" s="162"/>
      <c r="AR8" s="162"/>
      <c r="AS8" s="163"/>
      <c r="AT8" s="155"/>
      <c r="AU8" s="155"/>
      <c r="AV8" s="155"/>
      <c r="AW8" s="155"/>
      <c r="AX8" s="155"/>
      <c r="AY8" s="155"/>
      <c r="AZ8" s="155"/>
      <c r="BA8" s="155"/>
      <c r="BB8" s="155"/>
      <c r="BC8" s="155"/>
      <c r="BD8" s="155"/>
      <c r="BE8" s="155"/>
      <c r="BF8" s="155"/>
      <c r="BG8" s="8"/>
      <c r="BH8" s="8"/>
      <c r="BI8" s="8"/>
    </row>
    <row r="9" spans="1:61" ht="7.5" customHeight="1">
      <c r="A9" s="58"/>
      <c r="B9" s="58"/>
      <c r="C9" s="58"/>
      <c r="D9" s="67"/>
      <c r="E9" s="68"/>
      <c r="F9" s="68"/>
      <c r="G9" s="68"/>
      <c r="H9" s="68"/>
      <c r="I9" s="68"/>
      <c r="J9" s="68"/>
      <c r="K9" s="69"/>
      <c r="R9" s="8"/>
      <c r="S9" s="148"/>
      <c r="T9" s="149"/>
      <c r="U9" s="149"/>
      <c r="V9" s="150"/>
      <c r="W9" s="130"/>
      <c r="X9" s="131"/>
      <c r="Y9" s="131"/>
      <c r="Z9" s="131"/>
      <c r="AA9" s="132"/>
      <c r="AB9" s="139"/>
      <c r="AC9" s="140"/>
      <c r="AD9" s="140"/>
      <c r="AE9" s="140"/>
      <c r="AF9" s="140"/>
      <c r="AG9" s="140"/>
      <c r="AH9" s="140"/>
      <c r="AI9" s="140"/>
      <c r="AJ9" s="140"/>
      <c r="AK9" s="140"/>
      <c r="AL9" s="140"/>
      <c r="AM9" s="140"/>
      <c r="AN9" s="141"/>
      <c r="AO9" s="161"/>
      <c r="AP9" s="162"/>
      <c r="AQ9" s="162"/>
      <c r="AR9" s="162"/>
      <c r="AS9" s="163"/>
      <c r="AT9" s="155"/>
      <c r="AU9" s="155"/>
      <c r="AV9" s="155"/>
      <c r="AW9" s="155"/>
      <c r="AX9" s="155"/>
      <c r="AY9" s="155"/>
      <c r="AZ9" s="155"/>
      <c r="BA9" s="155"/>
      <c r="BB9" s="155"/>
      <c r="BC9" s="155"/>
      <c r="BD9" s="155"/>
      <c r="BE9" s="155"/>
      <c r="BF9" s="155"/>
      <c r="BG9" s="8"/>
      <c r="BH9" s="8"/>
      <c r="BI9" s="8"/>
    </row>
    <row r="10" spans="1:61" ht="7.5" customHeight="1">
      <c r="A10" s="309" t="s">
        <v>122</v>
      </c>
      <c r="B10" s="58"/>
      <c r="C10" s="58"/>
      <c r="D10" s="85" t="s">
        <v>103</v>
      </c>
      <c r="E10" s="86"/>
      <c r="F10" s="86"/>
      <c r="G10" s="87"/>
      <c r="H10" s="85" t="s">
        <v>104</v>
      </c>
      <c r="I10" s="86"/>
      <c r="J10" s="86"/>
      <c r="K10" s="87"/>
      <c r="R10" s="8"/>
      <c r="S10" s="148"/>
      <c r="T10" s="149"/>
      <c r="U10" s="149"/>
      <c r="V10" s="150"/>
      <c r="W10" s="133"/>
      <c r="X10" s="134"/>
      <c r="Y10" s="134"/>
      <c r="Z10" s="134"/>
      <c r="AA10" s="135"/>
      <c r="AB10" s="142"/>
      <c r="AC10" s="143"/>
      <c r="AD10" s="143"/>
      <c r="AE10" s="143"/>
      <c r="AF10" s="143"/>
      <c r="AG10" s="143"/>
      <c r="AH10" s="143"/>
      <c r="AI10" s="143"/>
      <c r="AJ10" s="143"/>
      <c r="AK10" s="143"/>
      <c r="AL10" s="143"/>
      <c r="AM10" s="143"/>
      <c r="AN10" s="144"/>
      <c r="AO10" s="164"/>
      <c r="AP10" s="165"/>
      <c r="AQ10" s="165"/>
      <c r="AR10" s="165"/>
      <c r="AS10" s="166"/>
      <c r="AT10" s="155"/>
      <c r="AU10" s="155"/>
      <c r="AV10" s="155"/>
      <c r="AW10" s="155"/>
      <c r="AX10" s="155"/>
      <c r="AY10" s="155"/>
      <c r="AZ10" s="155"/>
      <c r="BA10" s="155"/>
      <c r="BB10" s="155"/>
      <c r="BC10" s="155"/>
      <c r="BD10" s="155"/>
      <c r="BE10" s="155"/>
      <c r="BF10" s="155"/>
      <c r="BG10" s="8"/>
      <c r="BH10" s="8"/>
      <c r="BI10" s="8"/>
    </row>
    <row r="11" spans="1:61" ht="12.75" customHeight="1">
      <c r="A11" s="58"/>
      <c r="B11" s="58"/>
      <c r="C11" s="58"/>
      <c r="D11" s="88"/>
      <c r="E11" s="89"/>
      <c r="F11" s="89"/>
      <c r="G11" s="90"/>
      <c r="H11" s="88"/>
      <c r="I11" s="89"/>
      <c r="J11" s="89"/>
      <c r="K11" s="90"/>
      <c r="R11" s="8"/>
      <c r="S11" s="148"/>
      <c r="T11" s="149"/>
      <c r="U11" s="149"/>
      <c r="V11" s="150"/>
      <c r="W11" s="127" t="s">
        <v>1</v>
      </c>
      <c r="X11" s="156"/>
      <c r="Y11" s="156"/>
      <c r="Z11" s="156"/>
      <c r="AA11" s="157"/>
      <c r="AB11" s="189" t="str">
        <f>IF(D4="","",D4)</f>
        <v/>
      </c>
      <c r="AC11" s="190"/>
      <c r="AD11" s="190"/>
      <c r="AE11" s="190"/>
      <c r="AF11" s="190"/>
      <c r="AG11" s="190"/>
      <c r="AH11" s="190"/>
      <c r="AI11" s="190"/>
      <c r="AJ11" s="190"/>
      <c r="AK11" s="190"/>
      <c r="AL11" s="190"/>
      <c r="AM11" s="190"/>
      <c r="AN11" s="190"/>
      <c r="AO11" s="190"/>
      <c r="AP11" s="190"/>
      <c r="AQ11" s="191"/>
      <c r="AR11" s="171" t="s">
        <v>9</v>
      </c>
      <c r="AS11" s="171"/>
      <c r="AT11" s="171"/>
      <c r="AU11" s="171"/>
      <c r="AV11" s="213" t="str">
        <f>IF(D6="","",DBCS(TEXT(D6,"ggge")))</f>
        <v/>
      </c>
      <c r="AW11" s="214"/>
      <c r="AX11" s="214"/>
      <c r="AY11" s="214"/>
      <c r="AZ11" s="183" t="s">
        <v>10</v>
      </c>
      <c r="BA11" s="214" t="str">
        <f>IF(D6="","",DBCS(MONTH(D6)))</f>
        <v/>
      </c>
      <c r="BB11" s="214"/>
      <c r="BC11" s="183" t="s">
        <v>11</v>
      </c>
      <c r="BD11" s="214" t="str">
        <f>IF(D6="","",DBCS(DAY(D6)))</f>
        <v/>
      </c>
      <c r="BE11" s="214"/>
      <c r="BF11" s="121" t="s">
        <v>12</v>
      </c>
      <c r="BG11" s="8"/>
      <c r="BH11" s="8"/>
      <c r="BI11" s="8"/>
    </row>
    <row r="12" spans="1:61" ht="7.5" customHeight="1">
      <c r="A12" s="58"/>
      <c r="B12" s="58"/>
      <c r="C12" s="58"/>
      <c r="D12" s="91"/>
      <c r="E12" s="92"/>
      <c r="F12" s="92"/>
      <c r="G12" s="93"/>
      <c r="H12" s="91"/>
      <c r="I12" s="92"/>
      <c r="J12" s="92"/>
      <c r="K12" s="93"/>
      <c r="R12" s="8"/>
      <c r="S12" s="148"/>
      <c r="T12" s="149"/>
      <c r="U12" s="149"/>
      <c r="V12" s="150"/>
      <c r="W12" s="115" t="s">
        <v>0</v>
      </c>
      <c r="X12" s="116"/>
      <c r="Y12" s="116"/>
      <c r="Z12" s="116"/>
      <c r="AA12" s="117"/>
      <c r="AB12" s="167" t="str">
        <f>IF(D1="","",D1)</f>
        <v/>
      </c>
      <c r="AC12" s="168"/>
      <c r="AD12" s="168"/>
      <c r="AE12" s="168"/>
      <c r="AF12" s="168"/>
      <c r="AG12" s="168"/>
      <c r="AH12" s="168"/>
      <c r="AI12" s="168"/>
      <c r="AJ12" s="168"/>
      <c r="AK12" s="168"/>
      <c r="AL12" s="168"/>
      <c r="AM12" s="168"/>
      <c r="AN12" s="168"/>
      <c r="AO12" s="168"/>
      <c r="AP12" s="168"/>
      <c r="AQ12" s="169"/>
      <c r="AR12" s="171"/>
      <c r="AS12" s="171"/>
      <c r="AT12" s="171"/>
      <c r="AU12" s="171"/>
      <c r="AV12" s="215"/>
      <c r="AW12" s="216"/>
      <c r="AX12" s="216"/>
      <c r="AY12" s="216"/>
      <c r="AZ12" s="184"/>
      <c r="BA12" s="216"/>
      <c r="BB12" s="216"/>
      <c r="BC12" s="184"/>
      <c r="BD12" s="216"/>
      <c r="BE12" s="216"/>
      <c r="BF12" s="122"/>
      <c r="BG12" s="8"/>
      <c r="BH12" s="8"/>
      <c r="BI12" s="8"/>
    </row>
    <row r="13" spans="1:61" ht="7.5" customHeight="1">
      <c r="A13" s="58"/>
      <c r="B13" s="58"/>
      <c r="C13" s="58"/>
      <c r="D13" s="94"/>
      <c r="E13" s="95"/>
      <c r="F13" s="95"/>
      <c r="G13" s="96"/>
      <c r="H13" s="94"/>
      <c r="I13" s="95"/>
      <c r="J13" s="95"/>
      <c r="K13" s="96"/>
      <c r="R13" s="8"/>
      <c r="S13" s="148"/>
      <c r="T13" s="149"/>
      <c r="U13" s="149"/>
      <c r="V13" s="150"/>
      <c r="W13" s="115"/>
      <c r="X13" s="116"/>
      <c r="Y13" s="116"/>
      <c r="Z13" s="116"/>
      <c r="AA13" s="117"/>
      <c r="AB13" s="139"/>
      <c r="AC13" s="140"/>
      <c r="AD13" s="140"/>
      <c r="AE13" s="140"/>
      <c r="AF13" s="140"/>
      <c r="AG13" s="140"/>
      <c r="AH13" s="140"/>
      <c r="AI13" s="140"/>
      <c r="AJ13" s="140"/>
      <c r="AK13" s="140"/>
      <c r="AL13" s="140"/>
      <c r="AM13" s="140"/>
      <c r="AN13" s="140"/>
      <c r="AO13" s="140"/>
      <c r="AP13" s="140"/>
      <c r="AQ13" s="141"/>
      <c r="AR13" s="171"/>
      <c r="AS13" s="171"/>
      <c r="AT13" s="171"/>
      <c r="AU13" s="171"/>
      <c r="AV13" s="215"/>
      <c r="AW13" s="216"/>
      <c r="AX13" s="216"/>
      <c r="AY13" s="216"/>
      <c r="AZ13" s="184"/>
      <c r="BA13" s="216"/>
      <c r="BB13" s="216"/>
      <c r="BC13" s="184"/>
      <c r="BD13" s="216"/>
      <c r="BE13" s="216"/>
      <c r="BF13" s="122"/>
      <c r="BG13" s="8"/>
      <c r="BH13" s="8"/>
      <c r="BI13" s="8"/>
    </row>
    <row r="14" spans="1:61" ht="7.5" customHeight="1">
      <c r="A14" s="58" t="s">
        <v>56</v>
      </c>
      <c r="B14" s="58"/>
      <c r="C14" s="58"/>
      <c r="D14" s="64"/>
      <c r="E14" s="65"/>
      <c r="F14" s="65"/>
      <c r="G14" s="65"/>
      <c r="H14" s="65"/>
      <c r="I14" s="65"/>
      <c r="J14" s="65"/>
      <c r="K14" s="66"/>
      <c r="R14" s="8"/>
      <c r="S14" s="148"/>
      <c r="T14" s="149"/>
      <c r="U14" s="149"/>
      <c r="V14" s="150"/>
      <c r="W14" s="115"/>
      <c r="X14" s="116"/>
      <c r="Y14" s="116"/>
      <c r="Z14" s="116"/>
      <c r="AA14" s="117"/>
      <c r="AB14" s="139"/>
      <c r="AC14" s="140"/>
      <c r="AD14" s="140"/>
      <c r="AE14" s="140"/>
      <c r="AF14" s="140"/>
      <c r="AG14" s="140"/>
      <c r="AH14" s="140"/>
      <c r="AI14" s="140"/>
      <c r="AJ14" s="140"/>
      <c r="AK14" s="140"/>
      <c r="AL14" s="140"/>
      <c r="AM14" s="140"/>
      <c r="AN14" s="140"/>
      <c r="AO14" s="140"/>
      <c r="AP14" s="140"/>
      <c r="AQ14" s="141"/>
      <c r="AR14" s="171"/>
      <c r="AS14" s="171"/>
      <c r="AT14" s="171"/>
      <c r="AU14" s="171"/>
      <c r="AV14" s="215"/>
      <c r="AW14" s="216"/>
      <c r="AX14" s="216"/>
      <c r="AY14" s="216"/>
      <c r="AZ14" s="184"/>
      <c r="BA14" s="216"/>
      <c r="BB14" s="216"/>
      <c r="BC14" s="184"/>
      <c r="BD14" s="216"/>
      <c r="BE14" s="216"/>
      <c r="BF14" s="122"/>
      <c r="BG14" s="8"/>
      <c r="BH14" s="8"/>
      <c r="BI14" s="8"/>
    </row>
    <row r="15" spans="1:61" ht="7.5" customHeight="1">
      <c r="A15" s="58"/>
      <c r="B15" s="58"/>
      <c r="C15" s="58"/>
      <c r="D15" s="67"/>
      <c r="E15" s="68"/>
      <c r="F15" s="68"/>
      <c r="G15" s="68"/>
      <c r="H15" s="68"/>
      <c r="I15" s="68"/>
      <c r="J15" s="68"/>
      <c r="K15" s="69"/>
      <c r="R15" s="8"/>
      <c r="S15" s="148"/>
      <c r="T15" s="149"/>
      <c r="U15" s="149"/>
      <c r="V15" s="150"/>
      <c r="W15" s="118"/>
      <c r="X15" s="119"/>
      <c r="Y15" s="119"/>
      <c r="Z15" s="119"/>
      <c r="AA15" s="120"/>
      <c r="AB15" s="142"/>
      <c r="AC15" s="143"/>
      <c r="AD15" s="143"/>
      <c r="AE15" s="143"/>
      <c r="AF15" s="143"/>
      <c r="AG15" s="143"/>
      <c r="AH15" s="143"/>
      <c r="AI15" s="143"/>
      <c r="AJ15" s="143"/>
      <c r="AK15" s="143"/>
      <c r="AL15" s="143"/>
      <c r="AM15" s="143"/>
      <c r="AN15" s="143"/>
      <c r="AO15" s="143"/>
      <c r="AP15" s="143"/>
      <c r="AQ15" s="144"/>
      <c r="AR15" s="171"/>
      <c r="AS15" s="171"/>
      <c r="AT15" s="171"/>
      <c r="AU15" s="171"/>
      <c r="AV15" s="217"/>
      <c r="AW15" s="218"/>
      <c r="AX15" s="218"/>
      <c r="AY15" s="218"/>
      <c r="AZ15" s="185"/>
      <c r="BA15" s="218"/>
      <c r="BB15" s="218"/>
      <c r="BC15" s="185"/>
      <c r="BD15" s="218"/>
      <c r="BE15" s="218"/>
      <c r="BF15" s="123"/>
      <c r="BG15" s="8"/>
      <c r="BH15" s="8"/>
      <c r="BI15" s="8"/>
    </row>
    <row r="16" spans="1:61" ht="7.5" customHeight="1">
      <c r="A16" s="58" t="s">
        <v>64</v>
      </c>
      <c r="B16" s="58"/>
      <c r="C16" s="58"/>
      <c r="D16" s="312" t="s">
        <v>63</v>
      </c>
      <c r="E16" s="313"/>
      <c r="F16" s="313"/>
      <c r="G16" s="313"/>
      <c r="H16" s="313"/>
      <c r="I16" s="313"/>
      <c r="J16" s="313"/>
      <c r="K16" s="314"/>
      <c r="L16" s="13"/>
      <c r="M16" s="13"/>
      <c r="N16" s="13"/>
      <c r="O16" s="13"/>
      <c r="P16" s="13"/>
      <c r="Q16" s="13"/>
      <c r="R16" s="8"/>
      <c r="S16" s="148"/>
      <c r="T16" s="149"/>
      <c r="U16" s="149"/>
      <c r="V16" s="150"/>
      <c r="W16" s="154" t="s">
        <v>2</v>
      </c>
      <c r="X16" s="154"/>
      <c r="Y16" s="154"/>
      <c r="Z16" s="154"/>
      <c r="AA16" s="154"/>
      <c r="AB16" s="155" t="str">
        <f>IF(D8="","",D8)</f>
        <v/>
      </c>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c r="BG16" s="8"/>
      <c r="BH16" s="8"/>
      <c r="BI16" s="8"/>
    </row>
    <row r="17" spans="1:61" ht="7.5" customHeight="1">
      <c r="A17" s="58"/>
      <c r="B17" s="58"/>
      <c r="C17" s="58"/>
      <c r="D17" s="315"/>
      <c r="E17" s="316"/>
      <c r="F17" s="316"/>
      <c r="G17" s="316"/>
      <c r="H17" s="316"/>
      <c r="I17" s="316"/>
      <c r="J17" s="316"/>
      <c r="K17" s="317"/>
      <c r="L17" s="13"/>
      <c r="M17" s="13"/>
      <c r="N17" s="13"/>
      <c r="O17" s="13"/>
      <c r="P17" s="13"/>
      <c r="Q17" s="13"/>
      <c r="R17" s="8"/>
      <c r="S17" s="148"/>
      <c r="T17" s="149"/>
      <c r="U17" s="149"/>
      <c r="V17" s="150"/>
      <c r="W17" s="154"/>
      <c r="X17" s="154"/>
      <c r="Y17" s="154"/>
      <c r="Z17" s="154"/>
      <c r="AA17" s="154"/>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8"/>
      <c r="BH17" s="8"/>
      <c r="BI17" s="8"/>
    </row>
    <row r="18" spans="1:61" ht="7.5" customHeight="1">
      <c r="A18" s="58"/>
      <c r="B18" s="58"/>
      <c r="C18" s="58"/>
      <c r="D18" s="318" t="str">
        <f>IF(D14="","",PHONETIC(D14))</f>
        <v/>
      </c>
      <c r="E18" s="319"/>
      <c r="F18" s="319"/>
      <c r="G18" s="319"/>
      <c r="H18" s="319"/>
      <c r="I18" s="319"/>
      <c r="J18" s="319"/>
      <c r="K18" s="320"/>
      <c r="R18" s="8"/>
      <c r="S18" s="148"/>
      <c r="T18" s="149"/>
      <c r="U18" s="149"/>
      <c r="V18" s="150"/>
      <c r="W18" s="154"/>
      <c r="X18" s="154"/>
      <c r="Y18" s="154"/>
      <c r="Z18" s="154"/>
      <c r="AA18" s="154"/>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8"/>
      <c r="BH18" s="8"/>
      <c r="BI18" s="8"/>
    </row>
    <row r="19" spans="1:61" ht="7.5" customHeight="1">
      <c r="A19" s="58"/>
      <c r="B19" s="58"/>
      <c r="C19" s="58"/>
      <c r="D19" s="321"/>
      <c r="E19" s="322"/>
      <c r="F19" s="322"/>
      <c r="G19" s="322"/>
      <c r="H19" s="322"/>
      <c r="I19" s="322"/>
      <c r="J19" s="322"/>
      <c r="K19" s="323"/>
      <c r="R19" s="8"/>
      <c r="S19" s="151"/>
      <c r="T19" s="152"/>
      <c r="U19" s="152"/>
      <c r="V19" s="153"/>
      <c r="W19" s="154"/>
      <c r="X19" s="154"/>
      <c r="Y19" s="154"/>
      <c r="Z19" s="154"/>
      <c r="AA19" s="154"/>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8"/>
      <c r="BH19" s="8"/>
      <c r="BI19" s="8"/>
    </row>
    <row r="20" spans="1:61" ht="7.5" customHeight="1">
      <c r="A20" s="63"/>
      <c r="B20" s="63"/>
      <c r="C20" s="63"/>
      <c r="D20" s="324"/>
      <c r="E20" s="325"/>
      <c r="F20" s="325"/>
      <c r="G20" s="325"/>
      <c r="H20" s="325"/>
      <c r="I20" s="325"/>
      <c r="J20" s="325"/>
      <c r="K20" s="326"/>
      <c r="R20" s="8"/>
      <c r="S20" s="193" t="s">
        <v>4</v>
      </c>
      <c r="T20" s="156"/>
      <c r="U20" s="156"/>
      <c r="V20" s="157"/>
      <c r="W20" s="193" t="s">
        <v>5</v>
      </c>
      <c r="X20" s="156"/>
      <c r="Y20" s="156"/>
      <c r="Z20" s="156"/>
      <c r="AA20" s="157"/>
      <c r="AB20" s="172" t="str">
        <f>IF(D23="","",SUBSTITUTE(SUBSTITUTE(SUBSTITUTE(SUBSTITUTE(SUBSTITUTE(SUBSTITUTE(SUBSTITUTE(SUBSTITUTE(D23,"銀行",""),"信金",""),"信用金庫",""),"金庫",""),"信用組合",""),"信組",""),"農協",""),"漁協",""))</f>
        <v/>
      </c>
      <c r="AC20" s="173"/>
      <c r="AD20" s="173"/>
      <c r="AE20" s="173"/>
      <c r="AF20" s="173"/>
      <c r="AG20" s="173"/>
      <c r="AH20" s="173"/>
      <c r="AI20" s="173"/>
      <c r="AJ20" s="173"/>
      <c r="AK20" s="15"/>
      <c r="AL20" s="15"/>
      <c r="AM20" s="15"/>
      <c r="AN20" s="15"/>
      <c r="AO20" s="15"/>
      <c r="AP20" s="15"/>
      <c r="AQ20" s="15"/>
      <c r="AR20" s="16"/>
      <c r="AS20" s="172" t="str">
        <f>IF(D33="","",SUBSTITUTE(SUBSTITUTE(SUBSTITUTE(SUBSTITUTE(SUBSTITUTE(SUBSTITUTE(SUBSTITUTE(SUBSTITUTE(D33,"本店",""),"支店",""),"店",""),"出張所",""),"本店営業部",""),"本所",""),"支所",""),"",""))</f>
        <v/>
      </c>
      <c r="AT20" s="173"/>
      <c r="AU20" s="173"/>
      <c r="AV20" s="173"/>
      <c r="AW20" s="173"/>
      <c r="AX20" s="173"/>
      <c r="AY20" s="173"/>
      <c r="AZ20" s="292" t="s">
        <v>69</v>
      </c>
      <c r="BA20" s="292"/>
      <c r="BB20" s="292"/>
      <c r="BC20" s="292"/>
      <c r="BD20" s="292"/>
      <c r="BE20" s="292"/>
      <c r="BF20" s="293"/>
      <c r="BG20" s="8"/>
      <c r="BH20" s="8"/>
      <c r="BI20" s="8"/>
    </row>
    <row r="21" spans="1:61" ht="7.5" customHeight="1">
      <c r="A21" s="97" t="s">
        <v>57</v>
      </c>
      <c r="B21" s="97"/>
      <c r="C21" s="97"/>
      <c r="D21" s="97"/>
      <c r="E21" s="97"/>
      <c r="F21" s="97"/>
      <c r="G21" s="97"/>
      <c r="H21" s="97"/>
      <c r="I21" s="97"/>
      <c r="J21" s="97"/>
      <c r="K21" s="97"/>
      <c r="R21" s="8"/>
      <c r="S21" s="115"/>
      <c r="T21" s="116"/>
      <c r="U21" s="116"/>
      <c r="V21" s="117"/>
      <c r="W21" s="115"/>
      <c r="X21" s="116"/>
      <c r="Y21" s="116"/>
      <c r="Z21" s="116"/>
      <c r="AA21" s="117"/>
      <c r="AB21" s="174"/>
      <c r="AC21" s="175"/>
      <c r="AD21" s="175"/>
      <c r="AE21" s="175"/>
      <c r="AF21" s="175"/>
      <c r="AG21" s="175"/>
      <c r="AH21" s="175"/>
      <c r="AI21" s="175"/>
      <c r="AJ21" s="175"/>
      <c r="AK21" s="186" t="s">
        <v>65</v>
      </c>
      <c r="AL21" s="186"/>
      <c r="AM21" s="186"/>
      <c r="AN21" s="186"/>
      <c r="AO21" s="186"/>
      <c r="AP21" s="186"/>
      <c r="AQ21" s="186"/>
      <c r="AR21" s="229"/>
      <c r="AS21" s="174"/>
      <c r="AT21" s="175"/>
      <c r="AU21" s="175"/>
      <c r="AV21" s="175"/>
      <c r="AW21" s="175"/>
      <c r="AX21" s="175"/>
      <c r="AY21" s="175"/>
      <c r="AZ21" s="186"/>
      <c r="BA21" s="186"/>
      <c r="BB21" s="186"/>
      <c r="BC21" s="186"/>
      <c r="BD21" s="186"/>
      <c r="BE21" s="186"/>
      <c r="BF21" s="229"/>
      <c r="BG21" s="8"/>
      <c r="BH21" s="8"/>
      <c r="BI21" s="8"/>
    </row>
    <row r="22" spans="1:61" ht="7.5" customHeight="1">
      <c r="A22" s="97"/>
      <c r="B22" s="97"/>
      <c r="C22" s="97"/>
      <c r="D22" s="97"/>
      <c r="E22" s="97"/>
      <c r="F22" s="97"/>
      <c r="G22" s="97"/>
      <c r="H22" s="97"/>
      <c r="I22" s="97"/>
      <c r="J22" s="97"/>
      <c r="K22" s="97"/>
      <c r="R22" s="8"/>
      <c r="S22" s="115"/>
      <c r="T22" s="116"/>
      <c r="U22" s="116"/>
      <c r="V22" s="117"/>
      <c r="W22" s="115"/>
      <c r="X22" s="116"/>
      <c r="Y22" s="116"/>
      <c r="Z22" s="116"/>
      <c r="AA22" s="117"/>
      <c r="AB22" s="174"/>
      <c r="AC22" s="175"/>
      <c r="AD22" s="175"/>
      <c r="AE22" s="175"/>
      <c r="AF22" s="175"/>
      <c r="AG22" s="175"/>
      <c r="AH22" s="175"/>
      <c r="AI22" s="175"/>
      <c r="AJ22" s="175"/>
      <c r="AK22" s="186"/>
      <c r="AL22" s="186"/>
      <c r="AM22" s="186"/>
      <c r="AN22" s="186"/>
      <c r="AO22" s="186"/>
      <c r="AP22" s="186"/>
      <c r="AQ22" s="186"/>
      <c r="AR22" s="229"/>
      <c r="AS22" s="174"/>
      <c r="AT22" s="175"/>
      <c r="AU22" s="175"/>
      <c r="AV22" s="175"/>
      <c r="AW22" s="175"/>
      <c r="AX22" s="175"/>
      <c r="AY22" s="175"/>
      <c r="AZ22" s="186"/>
      <c r="BA22" s="186"/>
      <c r="BB22" s="186"/>
      <c r="BC22" s="186"/>
      <c r="BD22" s="186"/>
      <c r="BE22" s="186"/>
      <c r="BF22" s="229"/>
      <c r="BG22" s="8"/>
      <c r="BH22" s="8"/>
      <c r="BI22" s="8"/>
    </row>
    <row r="23" spans="1:61" ht="7.5" customHeight="1">
      <c r="A23" s="58" t="s">
        <v>58</v>
      </c>
      <c r="B23" s="58"/>
      <c r="C23" s="58"/>
      <c r="D23" s="327"/>
      <c r="E23" s="328"/>
      <c r="F23" s="328"/>
      <c r="G23" s="328"/>
      <c r="H23" s="328"/>
      <c r="I23" s="328"/>
      <c r="J23" s="328"/>
      <c r="K23" s="329"/>
      <c r="R23" s="8"/>
      <c r="S23" s="115"/>
      <c r="T23" s="116"/>
      <c r="U23" s="116"/>
      <c r="V23" s="117"/>
      <c r="W23" s="115"/>
      <c r="X23" s="116"/>
      <c r="Y23" s="116"/>
      <c r="Z23" s="116"/>
      <c r="AA23" s="117"/>
      <c r="AB23" s="174"/>
      <c r="AC23" s="175"/>
      <c r="AD23" s="175"/>
      <c r="AE23" s="175"/>
      <c r="AF23" s="175"/>
      <c r="AG23" s="175"/>
      <c r="AH23" s="175"/>
      <c r="AI23" s="175"/>
      <c r="AJ23" s="175"/>
      <c r="AK23" s="186"/>
      <c r="AL23" s="186"/>
      <c r="AM23" s="186"/>
      <c r="AN23" s="186"/>
      <c r="AO23" s="186"/>
      <c r="AP23" s="186"/>
      <c r="AQ23" s="186"/>
      <c r="AR23" s="229"/>
      <c r="AS23" s="174"/>
      <c r="AT23" s="175"/>
      <c r="AU23" s="175"/>
      <c r="AV23" s="175"/>
      <c r="AW23" s="175"/>
      <c r="AX23" s="175"/>
      <c r="AY23" s="175"/>
      <c r="AZ23" s="186"/>
      <c r="BA23" s="186"/>
      <c r="BB23" s="186"/>
      <c r="BC23" s="186"/>
      <c r="BD23" s="186"/>
      <c r="BE23" s="186"/>
      <c r="BF23" s="229"/>
      <c r="BG23" s="8"/>
      <c r="BH23" s="8"/>
      <c r="BI23" s="8"/>
    </row>
    <row r="24" spans="1:61" ht="7.5" customHeight="1">
      <c r="A24" s="63"/>
      <c r="B24" s="63"/>
      <c r="C24" s="63"/>
      <c r="D24" s="324"/>
      <c r="E24" s="325"/>
      <c r="F24" s="325"/>
      <c r="G24" s="325"/>
      <c r="H24" s="325"/>
      <c r="I24" s="325"/>
      <c r="J24" s="325"/>
      <c r="K24" s="326"/>
      <c r="R24" s="8"/>
      <c r="S24" s="115"/>
      <c r="T24" s="116"/>
      <c r="U24" s="116"/>
      <c r="V24" s="117"/>
      <c r="W24" s="115"/>
      <c r="X24" s="116"/>
      <c r="Y24" s="116"/>
      <c r="Z24" s="116"/>
      <c r="AA24" s="117"/>
      <c r="AB24" s="174"/>
      <c r="AC24" s="175"/>
      <c r="AD24" s="175"/>
      <c r="AE24" s="175"/>
      <c r="AF24" s="175"/>
      <c r="AG24" s="175"/>
      <c r="AH24" s="175"/>
      <c r="AI24" s="175"/>
      <c r="AJ24" s="175"/>
      <c r="AK24" s="186"/>
      <c r="AL24" s="186"/>
      <c r="AM24" s="186"/>
      <c r="AN24" s="186"/>
      <c r="AO24" s="186"/>
      <c r="AP24" s="186"/>
      <c r="AQ24" s="186"/>
      <c r="AR24" s="229"/>
      <c r="AS24" s="174"/>
      <c r="AT24" s="175"/>
      <c r="AU24" s="175"/>
      <c r="AV24" s="175"/>
      <c r="AW24" s="175"/>
      <c r="AX24" s="175"/>
      <c r="AY24" s="175"/>
      <c r="AZ24" s="186"/>
      <c r="BA24" s="186"/>
      <c r="BB24" s="186"/>
      <c r="BC24" s="186"/>
      <c r="BD24" s="186"/>
      <c r="BE24" s="186"/>
      <c r="BF24" s="229"/>
      <c r="BG24" s="8"/>
      <c r="BH24" s="8"/>
      <c r="BI24" s="8"/>
    </row>
    <row r="25" spans="1:61" ht="7.5" customHeight="1">
      <c r="A25" s="309" t="s">
        <v>97</v>
      </c>
      <c r="B25" s="309"/>
      <c r="C25" s="309"/>
      <c r="D25" s="309"/>
      <c r="E25" s="309"/>
      <c r="F25" s="309"/>
      <c r="G25" s="309"/>
      <c r="H25" s="309"/>
      <c r="I25" s="309"/>
      <c r="J25" s="309"/>
      <c r="K25" s="309"/>
      <c r="L25" s="14"/>
      <c r="M25" s="14"/>
      <c r="N25" s="14"/>
      <c r="O25" s="14"/>
      <c r="P25" s="14"/>
      <c r="Q25" s="14"/>
      <c r="R25" s="8"/>
      <c r="S25" s="115"/>
      <c r="T25" s="116"/>
      <c r="U25" s="116"/>
      <c r="V25" s="117"/>
      <c r="W25" s="115"/>
      <c r="X25" s="116"/>
      <c r="Y25" s="116"/>
      <c r="Z25" s="116"/>
      <c r="AA25" s="117"/>
      <c r="AB25" s="174"/>
      <c r="AC25" s="175"/>
      <c r="AD25" s="175"/>
      <c r="AE25" s="175"/>
      <c r="AF25" s="175"/>
      <c r="AG25" s="175"/>
      <c r="AH25" s="175"/>
      <c r="AI25" s="175"/>
      <c r="AJ25" s="175"/>
      <c r="AK25" s="186"/>
      <c r="AL25" s="186"/>
      <c r="AM25" s="186"/>
      <c r="AN25" s="186"/>
      <c r="AO25" s="186"/>
      <c r="AP25" s="186"/>
      <c r="AQ25" s="186"/>
      <c r="AR25" s="229"/>
      <c r="AS25" s="174"/>
      <c r="AT25" s="175"/>
      <c r="AU25" s="175"/>
      <c r="AV25" s="175"/>
      <c r="AW25" s="175"/>
      <c r="AX25" s="175"/>
      <c r="AY25" s="175"/>
      <c r="AZ25" s="186"/>
      <c r="BA25" s="186"/>
      <c r="BB25" s="186"/>
      <c r="BC25" s="186"/>
      <c r="BD25" s="186"/>
      <c r="BE25" s="186"/>
      <c r="BF25" s="229"/>
      <c r="BG25" s="8"/>
      <c r="BH25" s="8"/>
      <c r="BI25" s="8"/>
    </row>
    <row r="26" spans="1:61" ht="7.5" customHeight="1">
      <c r="A26" s="309"/>
      <c r="B26" s="309"/>
      <c r="C26" s="309"/>
      <c r="D26" s="309"/>
      <c r="E26" s="309"/>
      <c r="F26" s="309"/>
      <c r="G26" s="309"/>
      <c r="H26" s="309"/>
      <c r="I26" s="309"/>
      <c r="J26" s="309"/>
      <c r="K26" s="309"/>
      <c r="L26" s="14"/>
      <c r="M26" s="14"/>
      <c r="N26" s="14"/>
      <c r="O26" s="14"/>
      <c r="P26" s="14"/>
      <c r="Q26" s="14"/>
      <c r="R26" s="8"/>
      <c r="S26" s="115"/>
      <c r="T26" s="116"/>
      <c r="U26" s="116"/>
      <c r="V26" s="117"/>
      <c r="W26" s="115"/>
      <c r="X26" s="116"/>
      <c r="Y26" s="116"/>
      <c r="Z26" s="116"/>
      <c r="AA26" s="117"/>
      <c r="AB26" s="174"/>
      <c r="AC26" s="175"/>
      <c r="AD26" s="175"/>
      <c r="AE26" s="175"/>
      <c r="AF26" s="175"/>
      <c r="AG26" s="175"/>
      <c r="AH26" s="175"/>
      <c r="AI26" s="175"/>
      <c r="AJ26" s="175"/>
      <c r="AK26" s="186" t="s">
        <v>67</v>
      </c>
      <c r="AL26" s="186"/>
      <c r="AM26" s="186"/>
      <c r="AN26" s="186" t="str">
        <f>IF(OR(AND(A29="",D31=""),AND(A29&lt;&gt;"",D31&lt;&gt;""),AND(A29&lt;&gt;"",D31="")),"",D31)</f>
        <v/>
      </c>
      <c r="AO26" s="186"/>
      <c r="AP26" s="186"/>
      <c r="AQ26" s="187" t="s">
        <v>66</v>
      </c>
      <c r="AR26" s="188"/>
      <c r="AS26" s="174"/>
      <c r="AT26" s="175"/>
      <c r="AU26" s="175"/>
      <c r="AV26" s="175"/>
      <c r="AW26" s="175"/>
      <c r="AX26" s="175"/>
      <c r="AY26" s="175"/>
      <c r="AZ26" s="186"/>
      <c r="BA26" s="186"/>
      <c r="BB26" s="186"/>
      <c r="BC26" s="186"/>
      <c r="BD26" s="186"/>
      <c r="BE26" s="186"/>
      <c r="BF26" s="229"/>
      <c r="BG26" s="8"/>
      <c r="BH26" s="8"/>
      <c r="BI26" s="8"/>
    </row>
    <row r="27" spans="1:61" ht="7.5" customHeight="1">
      <c r="A27" s="309"/>
      <c r="B27" s="309"/>
      <c r="C27" s="309"/>
      <c r="D27" s="309"/>
      <c r="E27" s="309"/>
      <c r="F27" s="309"/>
      <c r="G27" s="309"/>
      <c r="H27" s="309"/>
      <c r="I27" s="309"/>
      <c r="J27" s="309"/>
      <c r="K27" s="309"/>
      <c r="L27" s="14"/>
      <c r="M27" s="14"/>
      <c r="N27" s="14"/>
      <c r="O27" s="14"/>
      <c r="P27" s="14"/>
      <c r="Q27" s="14"/>
      <c r="R27" s="8"/>
      <c r="S27" s="115"/>
      <c r="T27" s="116"/>
      <c r="U27" s="116"/>
      <c r="V27" s="117"/>
      <c r="W27" s="115"/>
      <c r="X27" s="116"/>
      <c r="Y27" s="116"/>
      <c r="Z27" s="116"/>
      <c r="AA27" s="117"/>
      <c r="AB27" s="174"/>
      <c r="AC27" s="175"/>
      <c r="AD27" s="175"/>
      <c r="AE27" s="175"/>
      <c r="AF27" s="175"/>
      <c r="AG27" s="175"/>
      <c r="AH27" s="175"/>
      <c r="AI27" s="175"/>
      <c r="AJ27" s="175"/>
      <c r="AK27" s="186"/>
      <c r="AL27" s="186"/>
      <c r="AM27" s="186"/>
      <c r="AN27" s="186"/>
      <c r="AO27" s="186"/>
      <c r="AP27" s="186"/>
      <c r="AQ27" s="187"/>
      <c r="AR27" s="188"/>
      <c r="AS27" s="174"/>
      <c r="AT27" s="175"/>
      <c r="AU27" s="175"/>
      <c r="AV27" s="175"/>
      <c r="AW27" s="175"/>
      <c r="AX27" s="175"/>
      <c r="AY27" s="175"/>
      <c r="AZ27" s="186" t="s">
        <v>70</v>
      </c>
      <c r="BA27" s="186"/>
      <c r="BB27" s="186"/>
      <c r="BC27" s="186" t="str">
        <f>IF(OR(AND(A39="",D41=""),AND(A39&lt;&gt;"",D41&lt;&gt;""),AND(A39&lt;&gt;"",D41="")),"",D41)</f>
        <v/>
      </c>
      <c r="BD27" s="186"/>
      <c r="BE27" s="186"/>
      <c r="BF27" s="17" t="s">
        <v>71</v>
      </c>
      <c r="BG27" s="8"/>
      <c r="BH27" s="8"/>
      <c r="BI27" s="8"/>
    </row>
    <row r="28" spans="1:61" ht="15.75" customHeight="1">
      <c r="A28" s="309"/>
      <c r="B28" s="309"/>
      <c r="C28" s="309"/>
      <c r="D28" s="309"/>
      <c r="E28" s="309"/>
      <c r="F28" s="309"/>
      <c r="G28" s="309"/>
      <c r="H28" s="309"/>
      <c r="I28" s="309"/>
      <c r="J28" s="309"/>
      <c r="K28" s="309"/>
      <c r="L28" s="14"/>
      <c r="M28" s="14"/>
      <c r="N28" s="14"/>
      <c r="O28" s="14"/>
      <c r="P28" s="14"/>
      <c r="Q28" s="14"/>
      <c r="R28" s="8"/>
      <c r="S28" s="115"/>
      <c r="T28" s="116"/>
      <c r="U28" s="116"/>
      <c r="V28" s="117"/>
      <c r="W28" s="118"/>
      <c r="X28" s="119"/>
      <c r="Y28" s="119"/>
      <c r="Z28" s="119"/>
      <c r="AA28" s="120"/>
      <c r="AB28" s="176"/>
      <c r="AC28" s="177"/>
      <c r="AD28" s="177"/>
      <c r="AE28" s="177"/>
      <c r="AF28" s="177"/>
      <c r="AG28" s="177"/>
      <c r="AH28" s="177"/>
      <c r="AI28" s="177"/>
      <c r="AJ28" s="177"/>
      <c r="AK28" s="18"/>
      <c r="AL28" s="18"/>
      <c r="AM28" s="18"/>
      <c r="AN28" s="18"/>
      <c r="AO28" s="18"/>
      <c r="AP28" s="18"/>
      <c r="AQ28" s="18"/>
      <c r="AR28" s="19"/>
      <c r="AS28" s="178" t="s">
        <v>21</v>
      </c>
      <c r="AT28" s="179"/>
      <c r="AU28" s="179"/>
      <c r="AV28" s="179"/>
      <c r="AW28" s="179"/>
      <c r="AX28" s="179"/>
      <c r="AY28" s="179"/>
      <c r="AZ28" s="179"/>
      <c r="BA28" s="179"/>
      <c r="BB28" s="179"/>
      <c r="BC28" s="179"/>
      <c r="BD28" s="179"/>
      <c r="BE28" s="179"/>
      <c r="BF28" s="180"/>
      <c r="BG28" s="8"/>
      <c r="BH28" s="8"/>
      <c r="BI28" s="8"/>
    </row>
    <row r="29" spans="1:61" ht="7.5" customHeight="1">
      <c r="A29" s="59"/>
      <c r="B29" s="59"/>
      <c r="C29" s="59"/>
      <c r="D29" s="61" t="s">
        <v>68</v>
      </c>
      <c r="E29" s="61"/>
      <c r="F29" s="61"/>
      <c r="G29" s="61"/>
      <c r="H29" s="61"/>
      <c r="I29" s="61"/>
      <c r="J29" s="61"/>
      <c r="K29" s="61"/>
      <c r="L29" s="291" t="str">
        <f>IF($A$29="銀行","○","")</f>
        <v/>
      </c>
      <c r="M29" s="291" t="str">
        <f>IF($A$29="金庫","○","")</f>
        <v/>
      </c>
      <c r="N29" s="291" t="str">
        <f>IF($A$29="信組","○","")</f>
        <v/>
      </c>
      <c r="O29" s="291" t="str">
        <f>IF($A$29="農協","○","")</f>
        <v/>
      </c>
      <c r="P29" s="291" t="str">
        <f>IF($A$29="漁協","○","")</f>
        <v/>
      </c>
      <c r="Q29" s="291"/>
      <c r="R29" s="8"/>
      <c r="S29" s="115"/>
      <c r="T29" s="116"/>
      <c r="U29" s="116"/>
      <c r="V29" s="117"/>
      <c r="W29" s="212" t="s">
        <v>6</v>
      </c>
      <c r="X29" s="154"/>
      <c r="Y29" s="154"/>
      <c r="Z29" s="154"/>
      <c r="AA29" s="154"/>
      <c r="AB29" s="181" t="s">
        <v>7</v>
      </c>
      <c r="AC29" s="182"/>
      <c r="AD29" s="182"/>
      <c r="AE29" s="182"/>
      <c r="AF29" s="182"/>
      <c r="AG29" s="182"/>
      <c r="AH29" s="182"/>
      <c r="AI29" s="182"/>
      <c r="AJ29" s="182"/>
      <c r="AK29" s="170" t="s">
        <v>8</v>
      </c>
      <c r="AL29" s="170"/>
      <c r="AM29" s="170"/>
      <c r="AN29" s="170"/>
      <c r="AO29" s="170"/>
      <c r="AP29" s="170"/>
      <c r="AQ29" s="170"/>
      <c r="AR29" s="170"/>
      <c r="AS29" s="230" t="str">
        <f>IF($D$51="","",IFERROR(DBCS(MID($D$51,LEN($D$51)-6,1)),""))</f>
        <v/>
      </c>
      <c r="AT29" s="124"/>
      <c r="AU29" s="124" t="str">
        <f>IF($D$51="","",IFERROR(DBCS(MID($D$51,LEN($D$51)-5,1)),""))</f>
        <v/>
      </c>
      <c r="AV29" s="124"/>
      <c r="AW29" s="124" t="str">
        <f>IF($D$51="","",IFERROR(DBCS(MID($D$51,LEN($D$51)-4,1)),""))</f>
        <v/>
      </c>
      <c r="AX29" s="124"/>
      <c r="AY29" s="124" t="str">
        <f>IF($D$51="","",IFERROR(DBCS(MID($D$51,LEN($D$51)-3,1)),""))</f>
        <v/>
      </c>
      <c r="AZ29" s="124"/>
      <c r="BA29" s="124" t="str">
        <f>IF($D$51="","",IFERROR(DBCS(MID($D$51,LEN($D$51)-2,1)),""))</f>
        <v/>
      </c>
      <c r="BB29" s="124"/>
      <c r="BC29" s="124" t="str">
        <f>IF($D$51="","",IFERROR(DBCS(MID($D$51,LEN($D$51)-1,1)),""))</f>
        <v/>
      </c>
      <c r="BD29" s="124"/>
      <c r="BE29" s="124" t="str">
        <f>IF($D$51="","",IFERROR(DBCS(MID($D$51,LEN($D$51)-0,1)),""))</f>
        <v/>
      </c>
      <c r="BF29" s="209"/>
      <c r="BG29" s="8"/>
      <c r="BH29" s="8"/>
      <c r="BI29" s="8"/>
    </row>
    <row r="30" spans="1:61" ht="7.5" customHeight="1">
      <c r="A30" s="60"/>
      <c r="B30" s="60"/>
      <c r="C30" s="60"/>
      <c r="D30" s="62"/>
      <c r="E30" s="62"/>
      <c r="F30" s="62"/>
      <c r="G30" s="62"/>
      <c r="H30" s="62"/>
      <c r="I30" s="62"/>
      <c r="J30" s="62"/>
      <c r="K30" s="62"/>
      <c r="L30" s="291"/>
      <c r="M30" s="291"/>
      <c r="N30" s="291"/>
      <c r="O30" s="291"/>
      <c r="P30" s="291"/>
      <c r="Q30" s="291"/>
      <c r="R30" s="8"/>
      <c r="S30" s="115"/>
      <c r="T30" s="116"/>
      <c r="U30" s="116"/>
      <c r="V30" s="117"/>
      <c r="W30" s="212"/>
      <c r="X30" s="154"/>
      <c r="Y30" s="154"/>
      <c r="Z30" s="154"/>
      <c r="AA30" s="154"/>
      <c r="AB30" s="181"/>
      <c r="AC30" s="182"/>
      <c r="AD30" s="182"/>
      <c r="AE30" s="182"/>
      <c r="AF30" s="182"/>
      <c r="AG30" s="182"/>
      <c r="AH30" s="182"/>
      <c r="AI30" s="182"/>
      <c r="AJ30" s="182"/>
      <c r="AK30" s="170"/>
      <c r="AL30" s="170"/>
      <c r="AM30" s="170"/>
      <c r="AN30" s="170"/>
      <c r="AO30" s="170"/>
      <c r="AP30" s="170"/>
      <c r="AQ30" s="170"/>
      <c r="AR30" s="170"/>
      <c r="AS30" s="231"/>
      <c r="AT30" s="125"/>
      <c r="AU30" s="125"/>
      <c r="AV30" s="125"/>
      <c r="AW30" s="125"/>
      <c r="AX30" s="125"/>
      <c r="AY30" s="125"/>
      <c r="AZ30" s="125"/>
      <c r="BA30" s="125"/>
      <c r="BB30" s="125"/>
      <c r="BC30" s="125"/>
      <c r="BD30" s="125"/>
      <c r="BE30" s="125"/>
      <c r="BF30" s="210"/>
      <c r="BG30" s="8"/>
      <c r="BH30" s="8"/>
      <c r="BI30" s="8"/>
    </row>
    <row r="31" spans="1:61" ht="7.5" customHeight="1">
      <c r="A31" s="310" t="s">
        <v>61</v>
      </c>
      <c r="B31" s="310"/>
      <c r="C31" s="310"/>
      <c r="D31" s="318"/>
      <c r="E31" s="319"/>
      <c r="F31" s="319"/>
      <c r="G31" s="319"/>
      <c r="H31" s="319"/>
      <c r="I31" s="319"/>
      <c r="J31" s="319"/>
      <c r="K31" s="320"/>
      <c r="R31" s="8"/>
      <c r="S31" s="115"/>
      <c r="T31" s="116"/>
      <c r="U31" s="116"/>
      <c r="V31" s="117"/>
      <c r="W31" s="212"/>
      <c r="X31" s="154"/>
      <c r="Y31" s="154"/>
      <c r="Z31" s="154"/>
      <c r="AA31" s="154"/>
      <c r="AB31" s="182"/>
      <c r="AC31" s="182"/>
      <c r="AD31" s="182"/>
      <c r="AE31" s="182"/>
      <c r="AF31" s="182"/>
      <c r="AG31" s="182"/>
      <c r="AH31" s="182"/>
      <c r="AI31" s="182"/>
      <c r="AJ31" s="182"/>
      <c r="AK31" s="170"/>
      <c r="AL31" s="170"/>
      <c r="AM31" s="170"/>
      <c r="AN31" s="170"/>
      <c r="AO31" s="170"/>
      <c r="AP31" s="170"/>
      <c r="AQ31" s="170"/>
      <c r="AR31" s="170"/>
      <c r="AS31" s="231"/>
      <c r="AT31" s="125"/>
      <c r="AU31" s="125"/>
      <c r="AV31" s="125"/>
      <c r="AW31" s="125"/>
      <c r="AX31" s="125"/>
      <c r="AY31" s="125"/>
      <c r="AZ31" s="125"/>
      <c r="BA31" s="125"/>
      <c r="BB31" s="125"/>
      <c r="BC31" s="125"/>
      <c r="BD31" s="125"/>
      <c r="BE31" s="125"/>
      <c r="BF31" s="210"/>
      <c r="BG31" s="8"/>
      <c r="BH31" s="8"/>
      <c r="BI31" s="8"/>
    </row>
    <row r="32" spans="1:61" ht="7.5" customHeight="1">
      <c r="A32" s="57"/>
      <c r="B32" s="57"/>
      <c r="C32" s="57"/>
      <c r="D32" s="330"/>
      <c r="E32" s="331"/>
      <c r="F32" s="331"/>
      <c r="G32" s="331"/>
      <c r="H32" s="331"/>
      <c r="I32" s="331"/>
      <c r="J32" s="331"/>
      <c r="K32" s="332"/>
      <c r="R32" s="8"/>
      <c r="S32" s="115"/>
      <c r="T32" s="116"/>
      <c r="U32" s="116"/>
      <c r="V32" s="117"/>
      <c r="W32" s="212"/>
      <c r="X32" s="154"/>
      <c r="Y32" s="154"/>
      <c r="Z32" s="154"/>
      <c r="AA32" s="154"/>
      <c r="AB32" s="182"/>
      <c r="AC32" s="182"/>
      <c r="AD32" s="182"/>
      <c r="AE32" s="182"/>
      <c r="AF32" s="182"/>
      <c r="AG32" s="182"/>
      <c r="AH32" s="182"/>
      <c r="AI32" s="182"/>
      <c r="AJ32" s="182"/>
      <c r="AK32" s="170"/>
      <c r="AL32" s="170"/>
      <c r="AM32" s="170"/>
      <c r="AN32" s="170"/>
      <c r="AO32" s="170"/>
      <c r="AP32" s="170"/>
      <c r="AQ32" s="170"/>
      <c r="AR32" s="170"/>
      <c r="AS32" s="231"/>
      <c r="AT32" s="125"/>
      <c r="AU32" s="125"/>
      <c r="AV32" s="125"/>
      <c r="AW32" s="125"/>
      <c r="AX32" s="125"/>
      <c r="AY32" s="125"/>
      <c r="AZ32" s="125"/>
      <c r="BA32" s="125"/>
      <c r="BB32" s="125"/>
      <c r="BC32" s="125"/>
      <c r="BD32" s="125"/>
      <c r="BE32" s="125"/>
      <c r="BF32" s="210"/>
      <c r="BG32" s="8"/>
      <c r="BH32" s="8"/>
      <c r="BI32" s="8"/>
    </row>
    <row r="33" spans="1:61" ht="7.5" customHeight="1">
      <c r="A33" s="58" t="s">
        <v>59</v>
      </c>
      <c r="B33" s="58"/>
      <c r="C33" s="58"/>
      <c r="D33" s="64"/>
      <c r="E33" s="65"/>
      <c r="F33" s="65"/>
      <c r="G33" s="65"/>
      <c r="H33" s="65"/>
      <c r="I33" s="65"/>
      <c r="J33" s="65"/>
      <c r="K33" s="66"/>
      <c r="R33" s="8"/>
      <c r="S33" s="115"/>
      <c r="T33" s="116"/>
      <c r="U33" s="116"/>
      <c r="V33" s="117"/>
      <c r="W33" s="212"/>
      <c r="X33" s="154"/>
      <c r="Y33" s="154"/>
      <c r="Z33" s="154"/>
      <c r="AA33" s="154"/>
      <c r="AB33" s="182"/>
      <c r="AC33" s="182"/>
      <c r="AD33" s="182"/>
      <c r="AE33" s="182"/>
      <c r="AF33" s="182"/>
      <c r="AG33" s="182"/>
      <c r="AH33" s="182"/>
      <c r="AI33" s="182"/>
      <c r="AJ33" s="182"/>
      <c r="AK33" s="170"/>
      <c r="AL33" s="170"/>
      <c r="AM33" s="170"/>
      <c r="AN33" s="170"/>
      <c r="AO33" s="170"/>
      <c r="AP33" s="170"/>
      <c r="AQ33" s="170"/>
      <c r="AR33" s="170"/>
      <c r="AS33" s="232"/>
      <c r="AT33" s="126"/>
      <c r="AU33" s="126"/>
      <c r="AV33" s="126"/>
      <c r="AW33" s="126"/>
      <c r="AX33" s="126"/>
      <c r="AY33" s="126"/>
      <c r="AZ33" s="126"/>
      <c r="BA33" s="126"/>
      <c r="BB33" s="126"/>
      <c r="BC33" s="126"/>
      <c r="BD33" s="126"/>
      <c r="BE33" s="126"/>
      <c r="BF33" s="211"/>
      <c r="BG33" s="8"/>
      <c r="BH33" s="8"/>
      <c r="BI33" s="8"/>
    </row>
    <row r="34" spans="1:61" ht="10.5" customHeight="1">
      <c r="A34" s="58"/>
      <c r="B34" s="58"/>
      <c r="C34" s="58"/>
      <c r="D34" s="333"/>
      <c r="E34" s="334"/>
      <c r="F34" s="334"/>
      <c r="G34" s="334"/>
      <c r="H34" s="334"/>
      <c r="I34" s="334"/>
      <c r="J34" s="334"/>
      <c r="K34" s="335"/>
      <c r="R34" s="8"/>
      <c r="S34" s="115"/>
      <c r="T34" s="116"/>
      <c r="U34" s="116"/>
      <c r="V34" s="117"/>
      <c r="W34" s="194" t="s">
        <v>22</v>
      </c>
      <c r="X34" s="195"/>
      <c r="Y34" s="195"/>
      <c r="Z34" s="195"/>
      <c r="AA34" s="195"/>
      <c r="AB34" s="195"/>
      <c r="AC34" s="195"/>
      <c r="AD34" s="196"/>
      <c r="AE34" s="192" t="str">
        <f>IF($D$57="","",IFERROR(MID(ASC($D$57),1,1),""))</f>
        <v/>
      </c>
      <c r="AF34" s="192"/>
      <c r="AG34" s="192" t="str">
        <f>IF($D$57="","",IFERROR(MID(ASC($D$57),2,1),""))</f>
        <v/>
      </c>
      <c r="AH34" s="192"/>
      <c r="AI34" s="192" t="str">
        <f>IF($D$57="","",IFERROR(MID(ASC($D$57),3,1),""))</f>
        <v/>
      </c>
      <c r="AJ34" s="192"/>
      <c r="AK34" s="192" t="str">
        <f>IF($D$57="","",IFERROR(MID(ASC($D$57),4,1),""))</f>
        <v/>
      </c>
      <c r="AL34" s="192"/>
      <c r="AM34" s="192" t="str">
        <f>IF($D$57="","",IFERROR(MID(ASC($D$57),5,1),""))</f>
        <v/>
      </c>
      <c r="AN34" s="192"/>
      <c r="AO34" s="192" t="str">
        <f>IF($D$57="","",IFERROR(MID(ASC($D$57),6,1),""))</f>
        <v/>
      </c>
      <c r="AP34" s="192"/>
      <c r="AQ34" s="192" t="str">
        <f>IF($D$57="","",IFERROR(MID(ASC($D$57),7,1),""))</f>
        <v/>
      </c>
      <c r="AR34" s="192"/>
      <c r="AS34" s="192" t="str">
        <f>IF($D$57="","",IFERROR(MID(ASC($D$57),8,1),""))</f>
        <v/>
      </c>
      <c r="AT34" s="192"/>
      <c r="AU34" s="192" t="str">
        <f>IF($D$57="","",IFERROR(MID(ASC($D$57),9,1),""))</f>
        <v/>
      </c>
      <c r="AV34" s="192"/>
      <c r="AW34" s="192" t="str">
        <f>IF($D$57="","",IFERROR(MID(ASC($D$57),10,1),""))</f>
        <v/>
      </c>
      <c r="AX34" s="192"/>
      <c r="AY34" s="192" t="str">
        <f>IF($D$57="","",IFERROR(MID(ASC($D$57),11,1),""))</f>
        <v/>
      </c>
      <c r="AZ34" s="192"/>
      <c r="BA34" s="192" t="str">
        <f>IF($D$57="","",IFERROR(MID(ASC($D$57),12,1),""))</f>
        <v/>
      </c>
      <c r="BB34" s="192"/>
      <c r="BC34" s="192" t="str">
        <f>IF($D$57="","",IFERROR(MID(ASC($D$57),13,1),""))</f>
        <v/>
      </c>
      <c r="BD34" s="192"/>
      <c r="BE34" s="192" t="str">
        <f>IF($D$57="","",IFERROR(MID(ASC($D$57),14,1),""))</f>
        <v/>
      </c>
      <c r="BF34" s="192"/>
      <c r="BG34" s="8"/>
      <c r="BH34" s="8"/>
      <c r="BI34" s="8"/>
    </row>
    <row r="35" spans="1:61" ht="10.5" customHeight="1">
      <c r="A35" s="63"/>
      <c r="B35" s="63"/>
      <c r="C35" s="63"/>
      <c r="D35" s="336"/>
      <c r="E35" s="337"/>
      <c r="F35" s="337"/>
      <c r="G35" s="337"/>
      <c r="H35" s="337"/>
      <c r="I35" s="337"/>
      <c r="J35" s="337"/>
      <c r="K35" s="338"/>
      <c r="R35" s="8"/>
      <c r="S35" s="115"/>
      <c r="T35" s="116"/>
      <c r="U35" s="116"/>
      <c r="V35" s="117"/>
      <c r="W35" s="197"/>
      <c r="X35" s="198"/>
      <c r="Y35" s="198"/>
      <c r="Z35" s="198"/>
      <c r="AA35" s="198"/>
      <c r="AB35" s="198"/>
      <c r="AC35" s="198"/>
      <c r="AD35" s="199"/>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8"/>
      <c r="BH35" s="8"/>
      <c r="BI35" s="8"/>
    </row>
    <row r="36" spans="1:61" ht="10.5" customHeight="1">
      <c r="A36" s="309" t="s">
        <v>62</v>
      </c>
      <c r="B36" s="309"/>
      <c r="C36" s="309"/>
      <c r="D36" s="309"/>
      <c r="E36" s="309"/>
      <c r="F36" s="309"/>
      <c r="G36" s="309"/>
      <c r="H36" s="309"/>
      <c r="I36" s="309"/>
      <c r="J36" s="309"/>
      <c r="K36" s="309"/>
      <c r="L36" s="14"/>
      <c r="M36" s="14"/>
      <c r="N36" s="14"/>
      <c r="O36" s="14"/>
      <c r="P36" s="14"/>
      <c r="Q36" s="14"/>
      <c r="R36" s="8"/>
      <c r="S36" s="115"/>
      <c r="T36" s="116"/>
      <c r="U36" s="116"/>
      <c r="V36" s="117"/>
      <c r="W36" s="197"/>
      <c r="X36" s="198"/>
      <c r="Y36" s="198"/>
      <c r="Z36" s="198"/>
      <c r="AA36" s="198"/>
      <c r="AB36" s="198"/>
      <c r="AC36" s="198"/>
      <c r="AD36" s="199"/>
      <c r="AE36" s="192" t="str">
        <f>IF($D$57="","",IFERROR(MID(ASC($D$57),15,1),""))</f>
        <v/>
      </c>
      <c r="AF36" s="192"/>
      <c r="AG36" s="192" t="str">
        <f>IF($D$57="","",IFERROR(MID(ASC($D$57),16,1),""))</f>
        <v/>
      </c>
      <c r="AH36" s="192"/>
      <c r="AI36" s="192" t="str">
        <f>IF($D$57="","",IFERROR(MID(ASC($D$57),17,1),""))</f>
        <v/>
      </c>
      <c r="AJ36" s="192"/>
      <c r="AK36" s="192" t="str">
        <f>IF($D$57="","",IFERROR(MID(ASC($D$57),18,1),""))</f>
        <v/>
      </c>
      <c r="AL36" s="192"/>
      <c r="AM36" s="192" t="str">
        <f>IF($D$57="","",IFERROR(MID(ASC($D$57),19,1),""))</f>
        <v/>
      </c>
      <c r="AN36" s="192"/>
      <c r="AO36" s="192" t="str">
        <f>IF($D$57="","",IFERROR(MID(ASC($D$57),20,1),""))</f>
        <v/>
      </c>
      <c r="AP36" s="192"/>
      <c r="AQ36" s="192" t="str">
        <f>IF($D$57="","",IFERROR(MID(ASC($D$57),21,1),""))</f>
        <v/>
      </c>
      <c r="AR36" s="192"/>
      <c r="AS36" s="192" t="str">
        <f>IF($D$57="","",IFERROR(MID(ASC($D$57),22,1),""))</f>
        <v/>
      </c>
      <c r="AT36" s="192"/>
      <c r="AU36" s="192" t="str">
        <f>IF($D$57="","",IFERROR(MID(ASC($D$57),23,1),""))</f>
        <v/>
      </c>
      <c r="AV36" s="192"/>
      <c r="AW36" s="192" t="str">
        <f>IF($D$57="","",IFERROR(MID(ASC($D$57),24,1),""))</f>
        <v/>
      </c>
      <c r="AX36" s="192"/>
      <c r="AY36" s="192" t="str">
        <f>IF($D$57="","",IFERROR(MID(ASC($D$57),25,1),""))</f>
        <v/>
      </c>
      <c r="AZ36" s="192"/>
      <c r="BA36" s="192" t="str">
        <f>IF($D$57="","",IFERROR(MID(ASC($D$57),26,1),""))</f>
        <v/>
      </c>
      <c r="BB36" s="192"/>
      <c r="BC36" s="192" t="str">
        <f>IF($D$57="","",IFERROR(MID(ASC($D$57),27,1),""))</f>
        <v/>
      </c>
      <c r="BD36" s="192"/>
      <c r="BE36" s="192" t="str">
        <f>IF($D$57="","",IFERROR(MID(ASC($D$57),28,1),""))</f>
        <v/>
      </c>
      <c r="BF36" s="192"/>
      <c r="BG36" s="8"/>
      <c r="BH36" s="8"/>
      <c r="BI36" s="8"/>
    </row>
    <row r="37" spans="1:61" ht="10.5" customHeight="1">
      <c r="A37" s="309"/>
      <c r="B37" s="309"/>
      <c r="C37" s="309"/>
      <c r="D37" s="309"/>
      <c r="E37" s="309"/>
      <c r="F37" s="309"/>
      <c r="G37" s="309"/>
      <c r="H37" s="309"/>
      <c r="I37" s="309"/>
      <c r="J37" s="309"/>
      <c r="K37" s="309"/>
      <c r="L37" s="14"/>
      <c r="M37" s="14"/>
      <c r="N37" s="14"/>
      <c r="O37" s="14"/>
      <c r="P37" s="14"/>
      <c r="Q37" s="14"/>
      <c r="R37" s="8"/>
      <c r="S37" s="115"/>
      <c r="T37" s="116"/>
      <c r="U37" s="116"/>
      <c r="V37" s="117"/>
      <c r="W37" s="197"/>
      <c r="X37" s="198"/>
      <c r="Y37" s="198"/>
      <c r="Z37" s="198"/>
      <c r="AA37" s="198"/>
      <c r="AB37" s="198"/>
      <c r="AC37" s="198"/>
      <c r="AD37" s="199"/>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8"/>
      <c r="BH37" s="8"/>
      <c r="BI37" s="8"/>
    </row>
    <row r="38" spans="1:61" ht="10.5" customHeight="1">
      <c r="A38" s="309"/>
      <c r="B38" s="309"/>
      <c r="C38" s="309"/>
      <c r="D38" s="309"/>
      <c r="E38" s="309"/>
      <c r="F38" s="309"/>
      <c r="G38" s="309"/>
      <c r="H38" s="309"/>
      <c r="I38" s="309"/>
      <c r="J38" s="309"/>
      <c r="K38" s="309"/>
      <c r="L38" s="14"/>
      <c r="M38" s="14"/>
      <c r="N38" s="14"/>
      <c r="O38" s="14"/>
      <c r="P38" s="14"/>
      <c r="Q38" s="14"/>
      <c r="R38" s="8"/>
      <c r="S38" s="115"/>
      <c r="T38" s="116"/>
      <c r="U38" s="116"/>
      <c r="V38" s="117"/>
      <c r="W38" s="197"/>
      <c r="X38" s="198"/>
      <c r="Y38" s="198"/>
      <c r="Z38" s="198"/>
      <c r="AA38" s="198"/>
      <c r="AB38" s="198"/>
      <c r="AC38" s="198"/>
      <c r="AD38" s="199"/>
      <c r="AE38" s="203" t="s">
        <v>46</v>
      </c>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5"/>
      <c r="BG38" s="8"/>
      <c r="BH38" s="8"/>
      <c r="BI38" s="8"/>
    </row>
    <row r="39" spans="1:61" ht="10.5" customHeight="1">
      <c r="A39" s="307"/>
      <c r="B39" s="307"/>
      <c r="C39" s="307"/>
      <c r="D39" s="61" t="s">
        <v>68</v>
      </c>
      <c r="E39" s="61"/>
      <c r="F39" s="61"/>
      <c r="G39" s="61"/>
      <c r="H39" s="61"/>
      <c r="I39" s="61"/>
      <c r="J39" s="61"/>
      <c r="K39" s="61"/>
      <c r="L39" s="306" t="str">
        <f>IF($A$39="本店","○","")</f>
        <v/>
      </c>
      <c r="M39" s="306" t="str">
        <f>IF($A$39="支店","○","")</f>
        <v/>
      </c>
      <c r="N39" s="306" t="str">
        <f>IF($A$39="出張所","○","")</f>
        <v/>
      </c>
      <c r="O39" s="306" t="str">
        <f>IF($A$39="本店営業部","○","")</f>
        <v/>
      </c>
      <c r="P39" s="306" t="str">
        <f>IF($A$39="本所","○","")</f>
        <v/>
      </c>
      <c r="Q39" s="306" t="str">
        <f>IF($A$39="支所","○","")</f>
        <v/>
      </c>
      <c r="R39" s="8"/>
      <c r="S39" s="118"/>
      <c r="T39" s="119"/>
      <c r="U39" s="119"/>
      <c r="V39" s="120"/>
      <c r="W39" s="200"/>
      <c r="X39" s="201"/>
      <c r="Y39" s="201"/>
      <c r="Z39" s="201"/>
      <c r="AA39" s="201"/>
      <c r="AB39" s="201"/>
      <c r="AC39" s="201"/>
      <c r="AD39" s="202"/>
      <c r="AE39" s="206"/>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8"/>
      <c r="BG39" s="8"/>
      <c r="BH39" s="8"/>
      <c r="BI39" s="8"/>
    </row>
    <row r="40" spans="1:61" ht="7.15" customHeight="1">
      <c r="A40" s="308"/>
      <c r="B40" s="308"/>
      <c r="C40" s="308"/>
      <c r="D40" s="311"/>
      <c r="E40" s="311"/>
      <c r="F40" s="311"/>
      <c r="G40" s="311"/>
      <c r="H40" s="311"/>
      <c r="I40" s="311"/>
      <c r="J40" s="311"/>
      <c r="K40" s="311"/>
      <c r="L40" s="306"/>
      <c r="M40" s="306"/>
      <c r="N40" s="306"/>
      <c r="O40" s="306"/>
      <c r="P40" s="306"/>
      <c r="Q40" s="306"/>
      <c r="R40" s="8"/>
      <c r="S40" s="290" t="s">
        <v>112</v>
      </c>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0"/>
      <c r="AQ40" s="290"/>
      <c r="AR40" s="290"/>
      <c r="AS40" s="290"/>
      <c r="AT40" s="290"/>
      <c r="AU40" s="290"/>
      <c r="AV40" s="290"/>
      <c r="AW40" s="290"/>
      <c r="AX40" s="290"/>
      <c r="AY40" s="290"/>
      <c r="AZ40" s="290"/>
      <c r="BA40" s="290"/>
      <c r="BB40" s="290"/>
      <c r="BC40" s="290"/>
      <c r="BD40" s="290"/>
      <c r="BE40" s="290"/>
      <c r="BF40" s="290"/>
      <c r="BG40" s="8"/>
      <c r="BH40" s="8"/>
      <c r="BI40" s="8"/>
    </row>
    <row r="41" spans="1:61" ht="7.15" customHeight="1">
      <c r="A41" s="57" t="s">
        <v>61</v>
      </c>
      <c r="B41" s="57"/>
      <c r="C41" s="57"/>
      <c r="D41" s="64"/>
      <c r="E41" s="65"/>
      <c r="F41" s="65"/>
      <c r="G41" s="65"/>
      <c r="H41" s="65"/>
      <c r="I41" s="65"/>
      <c r="J41" s="65"/>
      <c r="K41" s="66"/>
      <c r="R41" s="8"/>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0"/>
      <c r="AZ41" s="290"/>
      <c r="BA41" s="290"/>
      <c r="BB41" s="290"/>
      <c r="BC41" s="290"/>
      <c r="BD41" s="290"/>
      <c r="BE41" s="290"/>
      <c r="BF41" s="290"/>
      <c r="BG41" s="8"/>
      <c r="BH41" s="8"/>
      <c r="BI41" s="8"/>
    </row>
    <row r="42" spans="1:61" ht="7.15" customHeight="1">
      <c r="A42" s="58"/>
      <c r="B42" s="58"/>
      <c r="C42" s="58"/>
      <c r="D42" s="336"/>
      <c r="E42" s="337"/>
      <c r="F42" s="337"/>
      <c r="G42" s="337"/>
      <c r="H42" s="337"/>
      <c r="I42" s="337"/>
      <c r="J42" s="337"/>
      <c r="K42" s="338"/>
      <c r="R42" s="8"/>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8"/>
      <c r="BH42" s="8"/>
      <c r="BI42" s="8"/>
    </row>
    <row r="43" spans="1:61" ht="7.15" customHeight="1">
      <c r="A43" s="309" t="s">
        <v>96</v>
      </c>
      <c r="B43" s="309"/>
      <c r="C43" s="309"/>
      <c r="D43" s="309"/>
      <c r="E43" s="309"/>
      <c r="F43" s="309"/>
      <c r="G43" s="309"/>
      <c r="H43" s="309"/>
      <c r="I43" s="309"/>
      <c r="J43" s="309"/>
      <c r="K43" s="309"/>
      <c r="L43" s="14"/>
      <c r="M43" s="14"/>
      <c r="N43" s="14"/>
      <c r="O43" s="14"/>
      <c r="P43" s="14"/>
      <c r="Q43" s="14"/>
      <c r="R43" s="8"/>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0"/>
      <c r="AQ43" s="290"/>
      <c r="AR43" s="290"/>
      <c r="AS43" s="290"/>
      <c r="AT43" s="290"/>
      <c r="AU43" s="290"/>
      <c r="AV43" s="290"/>
      <c r="AW43" s="290"/>
      <c r="AX43" s="290"/>
      <c r="AY43" s="290"/>
      <c r="AZ43" s="290"/>
      <c r="BA43" s="290"/>
      <c r="BB43" s="290"/>
      <c r="BC43" s="290"/>
      <c r="BD43" s="290"/>
      <c r="BE43" s="290"/>
      <c r="BF43" s="290"/>
      <c r="BG43" s="8"/>
      <c r="BH43" s="8"/>
      <c r="BI43" s="8"/>
    </row>
    <row r="44" spans="1:61" ht="7.15" customHeight="1">
      <c r="A44" s="309"/>
      <c r="B44" s="309"/>
      <c r="C44" s="309"/>
      <c r="D44" s="309"/>
      <c r="E44" s="309"/>
      <c r="F44" s="309"/>
      <c r="G44" s="309"/>
      <c r="H44" s="309"/>
      <c r="I44" s="309"/>
      <c r="J44" s="309"/>
      <c r="K44" s="309"/>
      <c r="L44" s="14"/>
      <c r="M44" s="14"/>
      <c r="N44" s="14"/>
      <c r="O44" s="14"/>
      <c r="P44" s="14"/>
      <c r="Q44" s="14"/>
      <c r="R44" s="8"/>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0"/>
      <c r="AQ44" s="290"/>
      <c r="AR44" s="290"/>
      <c r="AS44" s="290"/>
      <c r="AT44" s="290"/>
      <c r="AU44" s="290"/>
      <c r="AV44" s="290"/>
      <c r="AW44" s="290"/>
      <c r="AX44" s="290"/>
      <c r="AY44" s="290"/>
      <c r="AZ44" s="290"/>
      <c r="BA44" s="290"/>
      <c r="BB44" s="290"/>
      <c r="BC44" s="290"/>
      <c r="BD44" s="290"/>
      <c r="BE44" s="290"/>
      <c r="BF44" s="290"/>
      <c r="BG44" s="8"/>
      <c r="BH44" s="8"/>
      <c r="BI44" s="8"/>
    </row>
    <row r="45" spans="1:61" ht="7.15" customHeight="1">
      <c r="A45" s="309"/>
      <c r="B45" s="309"/>
      <c r="C45" s="309"/>
      <c r="D45" s="309"/>
      <c r="E45" s="309"/>
      <c r="F45" s="309"/>
      <c r="G45" s="309"/>
      <c r="H45" s="309"/>
      <c r="I45" s="309"/>
      <c r="J45" s="309"/>
      <c r="K45" s="309"/>
      <c r="L45" s="14"/>
      <c r="M45" s="14"/>
      <c r="N45" s="14"/>
      <c r="O45" s="14"/>
      <c r="P45" s="14"/>
      <c r="Q45" s="14"/>
      <c r="R45" s="8"/>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290"/>
      <c r="BD45" s="290"/>
      <c r="BE45" s="290"/>
      <c r="BF45" s="290"/>
      <c r="BG45" s="8"/>
      <c r="BH45" s="8"/>
      <c r="BI45" s="8"/>
    </row>
    <row r="46" spans="1:61" ht="7.15" customHeight="1">
      <c r="A46" s="309"/>
      <c r="B46" s="309"/>
      <c r="C46" s="309"/>
      <c r="D46" s="309"/>
      <c r="E46" s="309"/>
      <c r="F46" s="309"/>
      <c r="G46" s="309"/>
      <c r="H46" s="309"/>
      <c r="I46" s="309"/>
      <c r="J46" s="309"/>
      <c r="K46" s="309"/>
      <c r="L46" s="14"/>
      <c r="M46" s="14"/>
      <c r="N46" s="14"/>
      <c r="O46" s="14"/>
      <c r="P46" s="14"/>
      <c r="Q46" s="14"/>
      <c r="R46" s="8"/>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8"/>
      <c r="BH46" s="8"/>
      <c r="BI46" s="8"/>
    </row>
    <row r="47" spans="1:61" ht="7.15" customHeight="1">
      <c r="A47" s="307"/>
      <c r="B47" s="307"/>
      <c r="C47" s="307"/>
      <c r="D47" s="61" t="s">
        <v>68</v>
      </c>
      <c r="E47" s="61"/>
      <c r="F47" s="61"/>
      <c r="G47" s="61"/>
      <c r="H47" s="61"/>
      <c r="I47" s="61"/>
      <c r="J47" s="61"/>
      <c r="K47" s="61"/>
      <c r="L47" s="306" t="str">
        <f>IF($A$47="普通","○","")</f>
        <v/>
      </c>
      <c r="M47" s="306" t="str">
        <f>IF($A$47="当座","○","")</f>
        <v/>
      </c>
      <c r="N47" s="306" t="str">
        <f>IF(OR(AND(A47="",D49=""),AND(A47&lt;&gt;"",D49&lt;&gt;""),AND(A47&lt;&gt;"",D49="")),"",D49)</f>
        <v/>
      </c>
      <c r="O47" s="306"/>
      <c r="P47" s="306"/>
      <c r="Q47" s="306"/>
      <c r="R47" s="8"/>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0"/>
      <c r="AQ47" s="290"/>
      <c r="AR47" s="290"/>
      <c r="AS47" s="290"/>
      <c r="AT47" s="290"/>
      <c r="AU47" s="290"/>
      <c r="AV47" s="290"/>
      <c r="AW47" s="290"/>
      <c r="AX47" s="290"/>
      <c r="AY47" s="290"/>
      <c r="AZ47" s="290"/>
      <c r="BA47" s="290"/>
      <c r="BB47" s="290"/>
      <c r="BC47" s="290"/>
      <c r="BD47" s="290"/>
      <c r="BE47" s="290"/>
      <c r="BF47" s="290"/>
      <c r="BG47" s="8"/>
      <c r="BH47" s="8"/>
      <c r="BI47" s="8"/>
    </row>
    <row r="48" spans="1:61" ht="7.15" customHeight="1">
      <c r="A48" s="308"/>
      <c r="B48" s="308"/>
      <c r="C48" s="308"/>
      <c r="D48" s="62"/>
      <c r="E48" s="62"/>
      <c r="F48" s="62"/>
      <c r="G48" s="62"/>
      <c r="H48" s="62"/>
      <c r="I48" s="62"/>
      <c r="J48" s="62"/>
      <c r="K48" s="62"/>
      <c r="L48" s="306"/>
      <c r="M48" s="306"/>
      <c r="N48" s="306"/>
      <c r="O48" s="306"/>
      <c r="P48" s="306"/>
      <c r="Q48" s="306"/>
      <c r="R48" s="8"/>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8"/>
      <c r="BH48" s="8"/>
      <c r="BI48" s="8"/>
    </row>
    <row r="49" spans="1:61" ht="7.15" customHeight="1">
      <c r="A49" s="57" t="s">
        <v>61</v>
      </c>
      <c r="B49" s="57"/>
      <c r="C49" s="57"/>
      <c r="D49" s="294"/>
      <c r="E49" s="295"/>
      <c r="F49" s="295"/>
      <c r="G49" s="295"/>
      <c r="H49" s="295"/>
      <c r="I49" s="295"/>
      <c r="J49" s="295"/>
      <c r="K49" s="296"/>
      <c r="R49" s="8"/>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8"/>
      <c r="BH49" s="8"/>
      <c r="BI49" s="8"/>
    </row>
    <row r="50" spans="1:61" ht="7.15" customHeight="1">
      <c r="A50" s="58"/>
      <c r="B50" s="58"/>
      <c r="C50" s="58"/>
      <c r="D50" s="297"/>
      <c r="E50" s="298"/>
      <c r="F50" s="298"/>
      <c r="G50" s="298"/>
      <c r="H50" s="298"/>
      <c r="I50" s="298"/>
      <c r="J50" s="298"/>
      <c r="K50" s="299"/>
      <c r="R50" s="8"/>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8"/>
      <c r="BH50" s="8"/>
      <c r="BI50" s="8"/>
    </row>
    <row r="51" spans="1:61" ht="7.15" customHeight="1">
      <c r="A51" s="58" t="s">
        <v>60</v>
      </c>
      <c r="B51" s="58"/>
      <c r="C51" s="58"/>
      <c r="D51" s="300"/>
      <c r="E51" s="301"/>
      <c r="F51" s="301"/>
      <c r="G51" s="301"/>
      <c r="H51" s="301"/>
      <c r="I51" s="301"/>
      <c r="J51" s="301"/>
      <c r="K51" s="302"/>
      <c r="R51" s="8"/>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8"/>
      <c r="BH51" s="8"/>
      <c r="BI51" s="8"/>
    </row>
    <row r="52" spans="1:61" ht="7.15" customHeight="1">
      <c r="A52" s="58"/>
      <c r="B52" s="58"/>
      <c r="C52" s="58"/>
      <c r="D52" s="303"/>
      <c r="E52" s="304"/>
      <c r="F52" s="304"/>
      <c r="G52" s="304"/>
      <c r="H52" s="304"/>
      <c r="I52" s="304"/>
      <c r="J52" s="304"/>
      <c r="K52" s="305"/>
      <c r="R52" s="8"/>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0"/>
      <c r="AU52" s="290"/>
      <c r="AV52" s="290"/>
      <c r="AW52" s="290"/>
      <c r="AX52" s="290"/>
      <c r="AY52" s="290"/>
      <c r="AZ52" s="290"/>
      <c r="BA52" s="290"/>
      <c r="BB52" s="290"/>
      <c r="BC52" s="290"/>
      <c r="BD52" s="290"/>
      <c r="BE52" s="290"/>
      <c r="BF52" s="290"/>
      <c r="BG52" s="8"/>
      <c r="BH52" s="8"/>
      <c r="BI52" s="8"/>
    </row>
    <row r="53" spans="1:61" ht="7.15" customHeight="1">
      <c r="A53" s="51" t="str">
        <f>IF(D57="","口座名義","口座名義　
（現在"&amp;LEN(D57)&amp;"文字）")</f>
        <v>口座名義</v>
      </c>
      <c r="B53" s="51"/>
      <c r="C53" s="51"/>
      <c r="D53" s="98" t="s">
        <v>111</v>
      </c>
      <c r="E53" s="99"/>
      <c r="F53" s="99"/>
      <c r="G53" s="99"/>
      <c r="H53" s="99"/>
      <c r="I53" s="99"/>
      <c r="J53" s="99"/>
      <c r="K53" s="100"/>
      <c r="L53" s="14"/>
      <c r="M53" s="14"/>
      <c r="N53" s="14"/>
      <c r="O53" s="14"/>
      <c r="P53" s="14"/>
      <c r="Q53" s="14"/>
      <c r="R53" s="8"/>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8"/>
      <c r="BH53" s="8"/>
      <c r="BI53" s="8"/>
    </row>
    <row r="54" spans="1:61" ht="7.15" customHeight="1">
      <c r="A54" s="52"/>
      <c r="B54" s="52"/>
      <c r="C54" s="52"/>
      <c r="D54" s="101"/>
      <c r="E54" s="102"/>
      <c r="F54" s="102"/>
      <c r="G54" s="102"/>
      <c r="H54" s="102"/>
      <c r="I54" s="102"/>
      <c r="J54" s="102"/>
      <c r="K54" s="103"/>
      <c r="L54" s="14"/>
      <c r="M54" s="14"/>
      <c r="N54" s="14"/>
      <c r="O54" s="14"/>
      <c r="P54" s="14"/>
      <c r="Q54" s="14"/>
      <c r="R54" s="8"/>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c r="AT54" s="290"/>
      <c r="AU54" s="290"/>
      <c r="AV54" s="290"/>
      <c r="AW54" s="290"/>
      <c r="AX54" s="290"/>
      <c r="AY54" s="290"/>
      <c r="AZ54" s="290"/>
      <c r="BA54" s="290"/>
      <c r="BB54" s="290"/>
      <c r="BC54" s="290"/>
      <c r="BD54" s="290"/>
      <c r="BE54" s="290"/>
      <c r="BF54" s="290"/>
      <c r="BG54" s="8"/>
      <c r="BH54" s="8"/>
      <c r="BI54" s="8"/>
    </row>
    <row r="55" spans="1:61" ht="7.15" customHeight="1">
      <c r="A55" s="52"/>
      <c r="B55" s="52"/>
      <c r="C55" s="52"/>
      <c r="D55" s="101"/>
      <c r="E55" s="102"/>
      <c r="F55" s="102"/>
      <c r="G55" s="102"/>
      <c r="H55" s="102"/>
      <c r="I55" s="102"/>
      <c r="J55" s="102"/>
      <c r="K55" s="103"/>
      <c r="L55" s="14"/>
      <c r="M55" s="14"/>
      <c r="N55" s="14"/>
      <c r="O55" s="14"/>
      <c r="P55" s="14"/>
      <c r="Q55" s="14"/>
      <c r="R55" s="8"/>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c r="AT55" s="290"/>
      <c r="AU55" s="290"/>
      <c r="AV55" s="290"/>
      <c r="AW55" s="290"/>
      <c r="AX55" s="290"/>
      <c r="AY55" s="290"/>
      <c r="AZ55" s="290"/>
      <c r="BA55" s="290"/>
      <c r="BB55" s="290"/>
      <c r="BC55" s="290"/>
      <c r="BD55" s="290"/>
      <c r="BE55" s="290"/>
      <c r="BF55" s="290"/>
      <c r="BG55" s="8"/>
      <c r="BH55" s="8"/>
      <c r="BI55" s="8"/>
    </row>
    <row r="56" spans="1:61" ht="7.15" customHeight="1">
      <c r="A56" s="52"/>
      <c r="B56" s="52"/>
      <c r="C56" s="52"/>
      <c r="D56" s="104"/>
      <c r="E56" s="105"/>
      <c r="F56" s="105"/>
      <c r="G56" s="105"/>
      <c r="H56" s="105"/>
      <c r="I56" s="105"/>
      <c r="J56" s="105"/>
      <c r="K56" s="106"/>
      <c r="L56" s="14"/>
      <c r="M56" s="14"/>
      <c r="N56" s="14"/>
      <c r="O56" s="14"/>
      <c r="P56" s="14"/>
      <c r="Q56" s="14"/>
      <c r="R56" s="8"/>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0"/>
      <c r="AQ56" s="290"/>
      <c r="AR56" s="290"/>
      <c r="AS56" s="290"/>
      <c r="AT56" s="290"/>
      <c r="AU56" s="290"/>
      <c r="AV56" s="290"/>
      <c r="AW56" s="290"/>
      <c r="AX56" s="290"/>
      <c r="AY56" s="290"/>
      <c r="AZ56" s="290"/>
      <c r="BA56" s="290"/>
      <c r="BB56" s="290"/>
      <c r="BC56" s="290"/>
      <c r="BD56" s="290"/>
      <c r="BE56" s="290"/>
      <c r="BF56" s="290"/>
      <c r="BG56" s="8"/>
      <c r="BH56" s="8"/>
      <c r="BI56" s="8"/>
    </row>
    <row r="57" spans="1:61" ht="7.15" customHeight="1">
      <c r="A57" s="52"/>
      <c r="B57" s="52"/>
      <c r="C57" s="52"/>
      <c r="D57" s="107"/>
      <c r="E57" s="108"/>
      <c r="F57" s="108"/>
      <c r="G57" s="108"/>
      <c r="H57" s="108"/>
      <c r="I57" s="108"/>
      <c r="J57" s="108"/>
      <c r="K57" s="109"/>
      <c r="R57" s="8"/>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8"/>
      <c r="BH57" s="8"/>
      <c r="BI57" s="8"/>
    </row>
    <row r="58" spans="1:61" ht="7.15" customHeight="1">
      <c r="A58" s="52"/>
      <c r="B58" s="52"/>
      <c r="C58" s="52"/>
      <c r="D58" s="110"/>
      <c r="E58" s="111"/>
      <c r="F58" s="111"/>
      <c r="G58" s="111"/>
      <c r="H58" s="111"/>
      <c r="I58" s="111"/>
      <c r="J58" s="111"/>
      <c r="K58" s="112"/>
      <c r="R58" s="8"/>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0"/>
      <c r="BB58" s="290"/>
      <c r="BC58" s="290"/>
      <c r="BD58" s="290"/>
      <c r="BE58" s="290"/>
      <c r="BF58" s="290"/>
      <c r="BG58" s="8"/>
      <c r="BH58" s="8"/>
      <c r="BI58" s="8"/>
    </row>
    <row r="59" spans="1:61" ht="7.15" customHeight="1">
      <c r="A59" s="52"/>
      <c r="B59" s="52"/>
      <c r="C59" s="52"/>
      <c r="D59" s="110"/>
      <c r="E59" s="111"/>
      <c r="F59" s="111"/>
      <c r="G59" s="111"/>
      <c r="H59" s="111"/>
      <c r="I59" s="111"/>
      <c r="J59" s="111"/>
      <c r="K59" s="112"/>
      <c r="R59" s="8"/>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0"/>
      <c r="AQ59" s="290"/>
      <c r="AR59" s="290"/>
      <c r="AS59" s="290"/>
      <c r="AT59" s="290"/>
      <c r="AU59" s="290"/>
      <c r="AV59" s="290"/>
      <c r="AW59" s="290"/>
      <c r="AX59" s="290"/>
      <c r="AY59" s="290"/>
      <c r="AZ59" s="290"/>
      <c r="BA59" s="290"/>
      <c r="BB59" s="290"/>
      <c r="BC59" s="290"/>
      <c r="BD59" s="290"/>
      <c r="BE59" s="290"/>
      <c r="BF59" s="290"/>
      <c r="BG59" s="8"/>
      <c r="BH59" s="8"/>
      <c r="BI59" s="8"/>
    </row>
    <row r="60" spans="1:61" ht="7.15" customHeight="1">
      <c r="A60" s="52"/>
      <c r="B60" s="52"/>
      <c r="C60" s="52"/>
      <c r="D60" s="110"/>
      <c r="E60" s="111"/>
      <c r="F60" s="111"/>
      <c r="G60" s="111"/>
      <c r="H60" s="111"/>
      <c r="I60" s="111"/>
      <c r="J60" s="111"/>
      <c r="K60" s="112"/>
      <c r="R60" s="8"/>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0"/>
      <c r="AQ60" s="290"/>
      <c r="AR60" s="290"/>
      <c r="AS60" s="290"/>
      <c r="AT60" s="290"/>
      <c r="AU60" s="290"/>
      <c r="AV60" s="290"/>
      <c r="AW60" s="290"/>
      <c r="AX60" s="290"/>
      <c r="AY60" s="290"/>
      <c r="AZ60" s="290"/>
      <c r="BA60" s="290"/>
      <c r="BB60" s="290"/>
      <c r="BC60" s="290"/>
      <c r="BD60" s="290"/>
      <c r="BE60" s="290"/>
      <c r="BF60" s="290"/>
      <c r="BG60" s="8"/>
      <c r="BH60" s="8"/>
      <c r="BI60" s="8"/>
    </row>
    <row r="61" spans="1:61" ht="7.15" customHeight="1">
      <c r="A61" s="53"/>
      <c r="B61" s="53"/>
      <c r="C61" s="53"/>
      <c r="D61" s="54"/>
      <c r="E61" s="55"/>
      <c r="F61" s="55"/>
      <c r="G61" s="55"/>
      <c r="H61" s="55"/>
      <c r="I61" s="55"/>
      <c r="J61" s="55"/>
      <c r="K61" s="56"/>
      <c r="R61" s="8"/>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0"/>
      <c r="AY61" s="290"/>
      <c r="AZ61" s="290"/>
      <c r="BA61" s="290"/>
      <c r="BB61" s="290"/>
      <c r="BC61" s="290"/>
      <c r="BD61" s="290"/>
      <c r="BE61" s="290"/>
      <c r="BF61" s="290"/>
      <c r="BG61" s="8"/>
      <c r="BH61" s="8"/>
      <c r="BI61" s="8"/>
    </row>
    <row r="62" spans="1:61" ht="7.15" customHeight="1">
      <c r="A62" s="49" t="str">
        <f>IF(D57="","",IF(SUBSTITUTE(ASC(D18)," ","")=SUBSTITUTE(ASC(D57)," ",""),"右の様式を印刷後、青枠内に記入をしてください。
※印刷はA４サイズの白い無地の紙にしてください。","右の様式を印刷後、次の二つを行ってください。
　①青枠内を記入。
　②赤枠内を記入。　※振込先が世帯主の口座の場合は赤枠内の記入は不要です。
※印刷はA４サイズの白い無地の紙にしてください。"))</f>
        <v/>
      </c>
      <c r="B62" s="49"/>
      <c r="C62" s="49"/>
      <c r="D62" s="49"/>
      <c r="E62" s="49"/>
      <c r="F62" s="49"/>
      <c r="G62" s="49"/>
      <c r="H62" s="49"/>
      <c r="I62" s="49"/>
      <c r="J62" s="49"/>
      <c r="K62" s="49"/>
      <c r="R62" s="8"/>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0"/>
      <c r="BF62" s="290"/>
      <c r="BG62" s="8"/>
      <c r="BH62" s="8"/>
      <c r="BI62" s="8"/>
    </row>
    <row r="63" spans="1:61" ht="6.75" customHeight="1">
      <c r="A63" s="50"/>
      <c r="B63" s="50"/>
      <c r="C63" s="50"/>
      <c r="D63" s="50"/>
      <c r="E63" s="50"/>
      <c r="F63" s="50"/>
      <c r="G63" s="50"/>
      <c r="H63" s="50"/>
      <c r="I63" s="50"/>
      <c r="J63" s="50"/>
      <c r="K63" s="50"/>
      <c r="R63" s="8"/>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c r="AP63" s="290"/>
      <c r="AQ63" s="290"/>
      <c r="AR63" s="290"/>
      <c r="AS63" s="290"/>
      <c r="AT63" s="290"/>
      <c r="AU63" s="290"/>
      <c r="AV63" s="290"/>
      <c r="AW63" s="290"/>
      <c r="AX63" s="290"/>
      <c r="AY63" s="290"/>
      <c r="AZ63" s="290"/>
      <c r="BA63" s="290"/>
      <c r="BB63" s="290"/>
      <c r="BC63" s="290"/>
      <c r="BD63" s="290"/>
      <c r="BE63" s="290"/>
      <c r="BF63" s="290"/>
      <c r="BG63" s="8"/>
      <c r="BH63" s="8"/>
      <c r="BI63" s="8"/>
    </row>
    <row r="64" spans="1:61" ht="7.5" customHeight="1">
      <c r="A64" s="50"/>
      <c r="B64" s="50"/>
      <c r="C64" s="50"/>
      <c r="D64" s="50"/>
      <c r="E64" s="50"/>
      <c r="F64" s="50"/>
      <c r="G64" s="50"/>
      <c r="H64" s="50"/>
      <c r="I64" s="50"/>
      <c r="J64" s="50"/>
      <c r="K64" s="50"/>
      <c r="R64" s="8"/>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8"/>
      <c r="BH64" s="8"/>
      <c r="BI64" s="8"/>
    </row>
    <row r="65" spans="1:61" ht="7.5" customHeight="1">
      <c r="A65" s="50"/>
      <c r="B65" s="50"/>
      <c r="C65" s="50"/>
      <c r="D65" s="50"/>
      <c r="E65" s="50"/>
      <c r="F65" s="50"/>
      <c r="G65" s="50"/>
      <c r="H65" s="50"/>
      <c r="I65" s="50"/>
      <c r="J65" s="50"/>
      <c r="K65" s="50"/>
      <c r="R65" s="8"/>
      <c r="S65" s="282" t="s">
        <v>25</v>
      </c>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c r="BA65" s="282"/>
      <c r="BB65" s="282"/>
      <c r="BC65" s="282"/>
      <c r="BD65" s="282"/>
      <c r="BE65" s="282"/>
      <c r="BF65" s="282"/>
      <c r="BG65" s="8"/>
      <c r="BH65" s="8"/>
      <c r="BI65" s="8"/>
    </row>
    <row r="66" spans="1:61" ht="7.5" customHeight="1">
      <c r="A66" s="50"/>
      <c r="B66" s="50"/>
      <c r="C66" s="50"/>
      <c r="D66" s="50"/>
      <c r="E66" s="50"/>
      <c r="F66" s="50"/>
      <c r="G66" s="50"/>
      <c r="H66" s="50"/>
      <c r="I66" s="50"/>
      <c r="J66" s="50"/>
      <c r="K66" s="50"/>
      <c r="R66" s="8"/>
      <c r="S66" s="282"/>
      <c r="T66" s="282"/>
      <c r="U66" s="282"/>
      <c r="V66" s="282"/>
      <c r="W66" s="282"/>
      <c r="X66" s="282"/>
      <c r="Y66" s="282"/>
      <c r="Z66" s="282"/>
      <c r="AA66" s="282"/>
      <c r="AB66" s="282"/>
      <c r="AC66" s="282"/>
      <c r="AD66" s="282"/>
      <c r="AE66" s="282"/>
      <c r="AF66" s="282"/>
      <c r="AG66" s="282"/>
      <c r="AH66" s="282"/>
      <c r="AI66" s="282"/>
      <c r="AJ66" s="282"/>
      <c r="AK66" s="282"/>
      <c r="AL66" s="282"/>
      <c r="AM66" s="282"/>
      <c r="AN66" s="282"/>
      <c r="AO66" s="282"/>
      <c r="AP66" s="282"/>
      <c r="AQ66" s="282"/>
      <c r="AR66" s="282"/>
      <c r="AS66" s="282"/>
      <c r="AT66" s="282"/>
      <c r="AU66" s="282"/>
      <c r="AV66" s="282"/>
      <c r="AW66" s="282"/>
      <c r="AX66" s="282"/>
      <c r="AY66" s="282"/>
      <c r="AZ66" s="282"/>
      <c r="BA66" s="282"/>
      <c r="BB66" s="282"/>
      <c r="BC66" s="282"/>
      <c r="BD66" s="282"/>
      <c r="BE66" s="282"/>
      <c r="BF66" s="282"/>
      <c r="BG66" s="8"/>
      <c r="BH66" s="8"/>
      <c r="BI66" s="8"/>
    </row>
    <row r="67" spans="1:61" ht="7.5" customHeight="1">
      <c r="A67" s="50"/>
      <c r="B67" s="50"/>
      <c r="C67" s="50"/>
      <c r="D67" s="50"/>
      <c r="E67" s="50"/>
      <c r="F67" s="50"/>
      <c r="G67" s="50"/>
      <c r="H67" s="50"/>
      <c r="I67" s="50"/>
      <c r="J67" s="50"/>
      <c r="K67" s="50"/>
      <c r="R67" s="8"/>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3"/>
      <c r="BG67" s="8"/>
      <c r="BH67" s="8"/>
      <c r="BI67" s="8"/>
    </row>
    <row r="68" spans="1:61" ht="7.5" customHeight="1">
      <c r="A68" s="50"/>
      <c r="B68" s="50"/>
      <c r="C68" s="50"/>
      <c r="D68" s="50"/>
      <c r="E68" s="50"/>
      <c r="F68" s="50"/>
      <c r="G68" s="50"/>
      <c r="H68" s="50"/>
      <c r="I68" s="50"/>
      <c r="J68" s="50"/>
      <c r="K68" s="50"/>
      <c r="R68" s="8"/>
      <c r="S68" s="259" t="s">
        <v>26</v>
      </c>
      <c r="T68" s="220"/>
      <c r="U68" s="220"/>
      <c r="V68" s="221"/>
      <c r="W68" s="255" t="s">
        <v>24</v>
      </c>
      <c r="X68" s="256"/>
      <c r="Y68" s="256"/>
      <c r="Z68" s="256"/>
      <c r="AA68" s="256"/>
      <c r="AB68" s="256"/>
      <c r="AC68" s="256"/>
      <c r="AD68" s="256"/>
      <c r="AE68" s="256"/>
      <c r="AF68" s="256"/>
      <c r="AG68" s="256"/>
      <c r="AH68" s="256"/>
      <c r="AI68" s="256"/>
      <c r="AJ68" s="256"/>
      <c r="AK68" s="256"/>
      <c r="AL68" s="256"/>
      <c r="AM68" s="256"/>
      <c r="AN68" s="256"/>
      <c r="AO68" s="256"/>
      <c r="AP68" s="256"/>
      <c r="AQ68" s="256"/>
      <c r="AR68" s="256"/>
      <c r="AS68" s="256"/>
      <c r="AT68" s="251" t="s">
        <v>39</v>
      </c>
      <c r="AU68" s="251"/>
      <c r="AV68" s="251"/>
      <c r="AW68" s="251"/>
      <c r="AX68" s="251"/>
      <c r="AY68" s="251"/>
      <c r="AZ68" s="251"/>
      <c r="BA68" s="251"/>
      <c r="BB68" s="251"/>
      <c r="BC68" s="251"/>
      <c r="BD68" s="251"/>
      <c r="BE68" s="251"/>
      <c r="BF68" s="252"/>
      <c r="BG68" s="8"/>
      <c r="BH68" s="8"/>
      <c r="BI68" s="8"/>
    </row>
    <row r="69" spans="1:61" ht="7.5" customHeight="1">
      <c r="A69" s="50"/>
      <c r="B69" s="50"/>
      <c r="C69" s="50"/>
      <c r="D69" s="50"/>
      <c r="E69" s="50"/>
      <c r="F69" s="50"/>
      <c r="G69" s="50"/>
      <c r="H69" s="50"/>
      <c r="I69" s="50"/>
      <c r="J69" s="50"/>
      <c r="K69" s="50"/>
      <c r="R69" s="8"/>
      <c r="S69" s="222"/>
      <c r="T69" s="223"/>
      <c r="U69" s="223"/>
      <c r="V69" s="224"/>
      <c r="W69" s="257"/>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3"/>
      <c r="AU69" s="253"/>
      <c r="AV69" s="253"/>
      <c r="AW69" s="253"/>
      <c r="AX69" s="253"/>
      <c r="AY69" s="253"/>
      <c r="AZ69" s="253"/>
      <c r="BA69" s="253"/>
      <c r="BB69" s="253"/>
      <c r="BC69" s="253"/>
      <c r="BD69" s="253"/>
      <c r="BE69" s="253"/>
      <c r="BF69" s="254"/>
      <c r="BG69" s="8"/>
      <c r="BH69" s="8"/>
      <c r="BI69" s="8"/>
    </row>
    <row r="70" spans="1:61" ht="7.5" customHeight="1">
      <c r="R70" s="8"/>
      <c r="S70" s="222"/>
      <c r="T70" s="223"/>
      <c r="U70" s="223"/>
      <c r="V70" s="224"/>
      <c r="W70" s="257"/>
      <c r="X70" s="258"/>
      <c r="Y70" s="258"/>
      <c r="Z70" s="258"/>
      <c r="AA70" s="258"/>
      <c r="AB70" s="258"/>
      <c r="AC70" s="258"/>
      <c r="AD70" s="258"/>
      <c r="AE70" s="258"/>
      <c r="AF70" s="258"/>
      <c r="AG70" s="258"/>
      <c r="AH70" s="258"/>
      <c r="AI70" s="258"/>
      <c r="AJ70" s="258"/>
      <c r="AK70" s="258"/>
      <c r="AL70" s="258"/>
      <c r="AM70" s="258"/>
      <c r="AN70" s="258"/>
      <c r="AO70" s="258"/>
      <c r="AP70" s="258"/>
      <c r="AQ70" s="258"/>
      <c r="AR70" s="258"/>
      <c r="AS70" s="258"/>
      <c r="AT70" s="253"/>
      <c r="AU70" s="253"/>
      <c r="AV70" s="253"/>
      <c r="AW70" s="253"/>
      <c r="AX70" s="253"/>
      <c r="AY70" s="253"/>
      <c r="AZ70" s="253"/>
      <c r="BA70" s="253"/>
      <c r="BB70" s="253"/>
      <c r="BC70" s="253"/>
      <c r="BD70" s="253"/>
      <c r="BE70" s="253"/>
      <c r="BF70" s="254"/>
      <c r="BG70" s="8"/>
      <c r="BH70" s="8"/>
      <c r="BI70" s="8"/>
    </row>
    <row r="71" spans="1:61" ht="7.5" customHeight="1">
      <c r="R71" s="8"/>
      <c r="S71" s="222"/>
      <c r="T71" s="223"/>
      <c r="U71" s="223"/>
      <c r="V71" s="224"/>
      <c r="W71" s="284" t="s">
        <v>113</v>
      </c>
      <c r="X71" s="285"/>
      <c r="Y71" s="285"/>
      <c r="Z71" s="285"/>
      <c r="AA71" s="285"/>
      <c r="AB71" s="285"/>
      <c r="AC71" s="285"/>
      <c r="AD71" s="285"/>
      <c r="AE71" s="285"/>
      <c r="AF71" s="285"/>
      <c r="AG71" s="285"/>
      <c r="AH71" s="285"/>
      <c r="AI71" s="285"/>
      <c r="AJ71" s="285"/>
      <c r="AK71" s="285"/>
      <c r="AL71" s="285"/>
      <c r="AM71" s="285"/>
      <c r="AN71" s="285"/>
      <c r="AO71" s="285"/>
      <c r="AP71" s="285"/>
      <c r="AQ71" s="285"/>
      <c r="AR71" s="285"/>
      <c r="AS71" s="285"/>
      <c r="AT71" s="285"/>
      <c r="AU71" s="285"/>
      <c r="AV71" s="285"/>
      <c r="AW71" s="285"/>
      <c r="AX71" s="285"/>
      <c r="AY71" s="285"/>
      <c r="AZ71" s="285"/>
      <c r="BA71" s="285"/>
      <c r="BB71" s="285"/>
      <c r="BC71" s="285"/>
      <c r="BD71" s="285"/>
      <c r="BE71" s="285"/>
      <c r="BF71" s="286"/>
      <c r="BG71" s="8"/>
      <c r="BH71" s="8"/>
      <c r="BI71" s="8"/>
    </row>
    <row r="72" spans="1:61" ht="7.5" customHeight="1">
      <c r="R72" s="8"/>
      <c r="S72" s="222"/>
      <c r="T72" s="223"/>
      <c r="U72" s="223"/>
      <c r="V72" s="224"/>
      <c r="W72" s="284"/>
      <c r="X72" s="285"/>
      <c r="Y72" s="285"/>
      <c r="Z72" s="285"/>
      <c r="AA72" s="285"/>
      <c r="AB72" s="285"/>
      <c r="AC72" s="285"/>
      <c r="AD72" s="285"/>
      <c r="AE72" s="285"/>
      <c r="AF72" s="285"/>
      <c r="AG72" s="285"/>
      <c r="AH72" s="285"/>
      <c r="AI72" s="285"/>
      <c r="AJ72" s="285"/>
      <c r="AK72" s="285"/>
      <c r="AL72" s="285"/>
      <c r="AM72" s="285"/>
      <c r="AN72" s="285"/>
      <c r="AO72" s="285"/>
      <c r="AP72" s="285"/>
      <c r="AQ72" s="285"/>
      <c r="AR72" s="285"/>
      <c r="AS72" s="285"/>
      <c r="AT72" s="285"/>
      <c r="AU72" s="285"/>
      <c r="AV72" s="285"/>
      <c r="AW72" s="285"/>
      <c r="AX72" s="285"/>
      <c r="AY72" s="285"/>
      <c r="AZ72" s="285"/>
      <c r="BA72" s="285"/>
      <c r="BB72" s="285"/>
      <c r="BC72" s="285"/>
      <c r="BD72" s="285"/>
      <c r="BE72" s="285"/>
      <c r="BF72" s="286"/>
      <c r="BG72" s="8"/>
      <c r="BH72" s="8"/>
      <c r="BI72" s="8"/>
    </row>
    <row r="73" spans="1:61" ht="7.5" customHeight="1">
      <c r="R73" s="8"/>
      <c r="S73" s="222"/>
      <c r="T73" s="223"/>
      <c r="U73" s="223"/>
      <c r="V73" s="224"/>
      <c r="W73" s="284"/>
      <c r="X73" s="285"/>
      <c r="Y73" s="285"/>
      <c r="Z73" s="285"/>
      <c r="AA73" s="285"/>
      <c r="AB73" s="285"/>
      <c r="AC73" s="285"/>
      <c r="AD73" s="285"/>
      <c r="AE73" s="285"/>
      <c r="AF73" s="285"/>
      <c r="AG73" s="285"/>
      <c r="AH73" s="285"/>
      <c r="AI73" s="285"/>
      <c r="AJ73" s="285"/>
      <c r="AK73" s="285"/>
      <c r="AL73" s="285"/>
      <c r="AM73" s="285"/>
      <c r="AN73" s="285"/>
      <c r="AO73" s="285"/>
      <c r="AP73" s="285"/>
      <c r="AQ73" s="285"/>
      <c r="AR73" s="285"/>
      <c r="AS73" s="285"/>
      <c r="AT73" s="285"/>
      <c r="AU73" s="285"/>
      <c r="AV73" s="285"/>
      <c r="AW73" s="285"/>
      <c r="AX73" s="285"/>
      <c r="AY73" s="285"/>
      <c r="AZ73" s="285"/>
      <c r="BA73" s="285"/>
      <c r="BB73" s="285"/>
      <c r="BC73" s="285"/>
      <c r="BD73" s="285"/>
      <c r="BE73" s="285"/>
      <c r="BF73" s="286"/>
      <c r="BG73" s="8"/>
      <c r="BH73" s="8"/>
      <c r="BI73" s="8"/>
    </row>
    <row r="74" spans="1:61" ht="7.5" customHeight="1">
      <c r="R74" s="8"/>
      <c r="S74" s="225"/>
      <c r="T74" s="226"/>
      <c r="U74" s="226"/>
      <c r="V74" s="227"/>
      <c r="W74" s="287"/>
      <c r="X74" s="288"/>
      <c r="Y74" s="288"/>
      <c r="Z74" s="288"/>
      <c r="AA74" s="288"/>
      <c r="AB74" s="288"/>
      <c r="AC74" s="288"/>
      <c r="AD74" s="288"/>
      <c r="AE74" s="288"/>
      <c r="AF74" s="288"/>
      <c r="AG74" s="288"/>
      <c r="AH74" s="288"/>
      <c r="AI74" s="288"/>
      <c r="AJ74" s="288"/>
      <c r="AK74" s="288"/>
      <c r="AL74" s="288"/>
      <c r="AM74" s="288"/>
      <c r="AN74" s="288"/>
      <c r="AO74" s="288"/>
      <c r="AP74" s="288"/>
      <c r="AQ74" s="288"/>
      <c r="AR74" s="288"/>
      <c r="AS74" s="288"/>
      <c r="AT74" s="288"/>
      <c r="AU74" s="288"/>
      <c r="AV74" s="288"/>
      <c r="AW74" s="288"/>
      <c r="AX74" s="288"/>
      <c r="AY74" s="288"/>
      <c r="AZ74" s="288"/>
      <c r="BA74" s="288"/>
      <c r="BB74" s="288"/>
      <c r="BC74" s="288"/>
      <c r="BD74" s="288"/>
      <c r="BE74" s="288"/>
      <c r="BF74" s="289"/>
      <c r="BG74" s="8"/>
      <c r="BH74" s="8"/>
      <c r="BI74" s="8"/>
    </row>
    <row r="75" spans="1:61" ht="7.5" customHeight="1">
      <c r="L75" s="14"/>
      <c r="M75" s="14"/>
      <c r="N75" s="14"/>
      <c r="O75" s="14"/>
      <c r="P75" s="14"/>
      <c r="Q75" s="14"/>
      <c r="R75" s="8"/>
      <c r="S75" s="193" t="s">
        <v>31</v>
      </c>
      <c r="T75" s="260"/>
      <c r="U75" s="260"/>
      <c r="V75" s="261"/>
      <c r="W75" s="278" t="s">
        <v>44</v>
      </c>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33" t="s">
        <v>27</v>
      </c>
      <c r="AY75" s="234"/>
      <c r="AZ75" s="234"/>
      <c r="BA75" s="234"/>
      <c r="BB75" s="234"/>
      <c r="BC75" s="234"/>
      <c r="BD75" s="234"/>
      <c r="BE75" s="234"/>
      <c r="BF75" s="235"/>
      <c r="BG75" s="8"/>
      <c r="BH75" s="8"/>
      <c r="BI75" s="8"/>
    </row>
    <row r="76" spans="1:61" ht="7.5" customHeight="1">
      <c r="L76" s="14"/>
      <c r="M76" s="14"/>
      <c r="N76" s="14"/>
      <c r="O76" s="14"/>
      <c r="P76" s="14"/>
      <c r="Q76" s="14"/>
      <c r="R76" s="8"/>
      <c r="S76" s="262"/>
      <c r="T76" s="263"/>
      <c r="U76" s="263"/>
      <c r="V76" s="264"/>
      <c r="W76" s="280"/>
      <c r="X76" s="281"/>
      <c r="Y76" s="281"/>
      <c r="Z76" s="281"/>
      <c r="AA76" s="281"/>
      <c r="AB76" s="281"/>
      <c r="AC76" s="281"/>
      <c r="AD76" s="281"/>
      <c r="AE76" s="281"/>
      <c r="AF76" s="281"/>
      <c r="AG76" s="281"/>
      <c r="AH76" s="281"/>
      <c r="AI76" s="281"/>
      <c r="AJ76" s="281"/>
      <c r="AK76" s="281"/>
      <c r="AL76" s="281"/>
      <c r="AM76" s="281"/>
      <c r="AN76" s="281"/>
      <c r="AO76" s="281"/>
      <c r="AP76" s="281"/>
      <c r="AQ76" s="281"/>
      <c r="AR76" s="281"/>
      <c r="AS76" s="281"/>
      <c r="AT76" s="281"/>
      <c r="AU76" s="281"/>
      <c r="AV76" s="281"/>
      <c r="AW76" s="281"/>
      <c r="AX76" s="236"/>
      <c r="AY76" s="237"/>
      <c r="AZ76" s="237"/>
      <c r="BA76" s="237"/>
      <c r="BB76" s="237"/>
      <c r="BC76" s="237"/>
      <c r="BD76" s="237"/>
      <c r="BE76" s="237"/>
      <c r="BF76" s="238"/>
      <c r="BG76" s="8"/>
      <c r="BH76" s="8"/>
      <c r="BI76" s="8"/>
    </row>
    <row r="77" spans="1:61" ht="7.5" customHeight="1">
      <c r="L77" s="14"/>
      <c r="M77" s="14"/>
      <c r="N77" s="14"/>
      <c r="O77" s="14"/>
      <c r="P77" s="14"/>
      <c r="Q77" s="14"/>
      <c r="R77" s="8"/>
      <c r="S77" s="262"/>
      <c r="T77" s="263"/>
      <c r="U77" s="263"/>
      <c r="V77" s="264"/>
      <c r="W77" s="280"/>
      <c r="X77" s="281"/>
      <c r="Y77" s="281"/>
      <c r="Z77" s="281"/>
      <c r="AA77" s="281"/>
      <c r="AB77" s="281"/>
      <c r="AC77" s="281"/>
      <c r="AD77" s="281"/>
      <c r="AE77" s="281"/>
      <c r="AF77" s="281"/>
      <c r="AG77" s="281"/>
      <c r="AH77" s="281"/>
      <c r="AI77" s="281"/>
      <c r="AJ77" s="281"/>
      <c r="AK77" s="281"/>
      <c r="AL77" s="281"/>
      <c r="AM77" s="281"/>
      <c r="AN77" s="281"/>
      <c r="AO77" s="281"/>
      <c r="AP77" s="281"/>
      <c r="AQ77" s="281"/>
      <c r="AR77" s="281"/>
      <c r="AS77" s="281"/>
      <c r="AT77" s="281"/>
      <c r="AU77" s="281"/>
      <c r="AV77" s="281"/>
      <c r="AW77" s="281"/>
      <c r="AX77" s="236"/>
      <c r="AY77" s="237"/>
      <c r="AZ77" s="237"/>
      <c r="BA77" s="237"/>
      <c r="BB77" s="237"/>
      <c r="BC77" s="237"/>
      <c r="BD77" s="237"/>
      <c r="BE77" s="237"/>
      <c r="BF77" s="238"/>
      <c r="BG77" s="8"/>
      <c r="BH77" s="8"/>
      <c r="BI77" s="8"/>
    </row>
    <row r="78" spans="1:61" ht="7.5" customHeight="1">
      <c r="L78" s="14"/>
      <c r="M78" s="14"/>
      <c r="N78" s="14"/>
      <c r="O78" s="14"/>
      <c r="P78" s="14"/>
      <c r="Q78" s="14"/>
      <c r="R78" s="8"/>
      <c r="S78" s="262"/>
      <c r="T78" s="263"/>
      <c r="U78" s="263"/>
      <c r="V78" s="264"/>
      <c r="W78" s="280"/>
      <c r="X78" s="281"/>
      <c r="Y78" s="281"/>
      <c r="Z78" s="281"/>
      <c r="AA78" s="281"/>
      <c r="AB78" s="281"/>
      <c r="AC78" s="281"/>
      <c r="AD78" s="281"/>
      <c r="AE78" s="281"/>
      <c r="AF78" s="281"/>
      <c r="AG78" s="281"/>
      <c r="AH78" s="281"/>
      <c r="AI78" s="281"/>
      <c r="AJ78" s="281"/>
      <c r="AK78" s="281"/>
      <c r="AL78" s="281"/>
      <c r="AM78" s="281"/>
      <c r="AN78" s="281"/>
      <c r="AO78" s="281"/>
      <c r="AP78" s="281"/>
      <c r="AQ78" s="281"/>
      <c r="AR78" s="281"/>
      <c r="AS78" s="281"/>
      <c r="AT78" s="281"/>
      <c r="AU78" s="281"/>
      <c r="AV78" s="281"/>
      <c r="AW78" s="281"/>
      <c r="AX78" s="236"/>
      <c r="AY78" s="237"/>
      <c r="AZ78" s="237"/>
      <c r="BA78" s="237"/>
      <c r="BB78" s="237"/>
      <c r="BC78" s="237"/>
      <c r="BD78" s="237"/>
      <c r="BE78" s="237"/>
      <c r="BF78" s="238"/>
      <c r="BG78" s="8"/>
      <c r="BH78" s="8"/>
      <c r="BI78" s="8"/>
    </row>
    <row r="79" spans="1:61" ht="7.5" customHeight="1">
      <c r="L79" s="14"/>
      <c r="M79" s="14"/>
      <c r="N79" s="14"/>
      <c r="O79" s="14"/>
      <c r="P79" s="14"/>
      <c r="Q79" s="14"/>
      <c r="R79" s="8"/>
      <c r="S79" s="262"/>
      <c r="T79" s="263"/>
      <c r="U79" s="263"/>
      <c r="V79" s="264"/>
      <c r="W79" s="280"/>
      <c r="X79" s="281"/>
      <c r="Y79" s="281"/>
      <c r="Z79" s="281"/>
      <c r="AA79" s="281"/>
      <c r="AB79" s="281"/>
      <c r="AC79" s="281"/>
      <c r="AD79" s="281"/>
      <c r="AE79" s="281"/>
      <c r="AF79" s="281"/>
      <c r="AG79" s="281"/>
      <c r="AH79" s="281"/>
      <c r="AI79" s="281"/>
      <c r="AJ79" s="281"/>
      <c r="AK79" s="281"/>
      <c r="AL79" s="281"/>
      <c r="AM79" s="281"/>
      <c r="AN79" s="281"/>
      <c r="AO79" s="281"/>
      <c r="AP79" s="281"/>
      <c r="AQ79" s="281"/>
      <c r="AR79" s="281"/>
      <c r="AS79" s="281"/>
      <c r="AT79" s="281"/>
      <c r="AU79" s="281"/>
      <c r="AV79" s="281"/>
      <c r="AW79" s="281"/>
      <c r="AX79" s="239"/>
      <c r="AY79" s="240"/>
      <c r="AZ79" s="240"/>
      <c r="BA79" s="240"/>
      <c r="BB79" s="240"/>
      <c r="BC79" s="240"/>
      <c r="BD79" s="240"/>
      <c r="BE79" s="240"/>
      <c r="BF79" s="241"/>
      <c r="BG79" s="8"/>
      <c r="BH79" s="8"/>
      <c r="BI79" s="8"/>
    </row>
    <row r="80" spans="1:61" ht="15" customHeight="1">
      <c r="R80" s="8"/>
      <c r="S80" s="262"/>
      <c r="T80" s="263"/>
      <c r="U80" s="263"/>
      <c r="V80" s="264"/>
      <c r="W80" s="268" t="s">
        <v>1</v>
      </c>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c r="AT80" s="269"/>
      <c r="AU80" s="269"/>
      <c r="AV80" s="269"/>
      <c r="AW80" s="269"/>
      <c r="AX80" s="242"/>
      <c r="AY80" s="243"/>
      <c r="AZ80" s="243"/>
      <c r="BA80" s="243"/>
      <c r="BB80" s="243"/>
      <c r="BC80" s="243"/>
      <c r="BD80" s="243"/>
      <c r="BE80" s="243"/>
      <c r="BF80" s="244"/>
      <c r="BG80" s="8"/>
      <c r="BH80" s="8"/>
      <c r="BI80" s="8"/>
    </row>
    <row r="81" spans="18:61" ht="7.5" customHeight="1">
      <c r="R81" s="8"/>
      <c r="S81" s="262"/>
      <c r="T81" s="263"/>
      <c r="U81" s="263"/>
      <c r="V81" s="264"/>
      <c r="W81" s="270" t="s">
        <v>0</v>
      </c>
      <c r="X81" s="271"/>
      <c r="Y81" s="271"/>
      <c r="Z81" s="271"/>
      <c r="AA81" s="271"/>
      <c r="AB81" s="276" t="s">
        <v>114</v>
      </c>
      <c r="AC81" s="276"/>
      <c r="AD81" s="276"/>
      <c r="AE81" s="276"/>
      <c r="AF81" s="276"/>
      <c r="AG81" s="276"/>
      <c r="AH81" s="276"/>
      <c r="AI81" s="276"/>
      <c r="AJ81" s="276"/>
      <c r="AK81" s="276"/>
      <c r="AL81" s="276"/>
      <c r="AM81" s="276"/>
      <c r="AN81" s="276"/>
      <c r="AO81" s="276"/>
      <c r="AP81" s="276"/>
      <c r="AQ81" s="276"/>
      <c r="AR81" s="276"/>
      <c r="AS81" s="276"/>
      <c r="AT81" s="276"/>
      <c r="AU81" s="276"/>
      <c r="AV81" s="276"/>
      <c r="AW81" s="276"/>
      <c r="AX81" s="245"/>
      <c r="AY81" s="246"/>
      <c r="AZ81" s="246"/>
      <c r="BA81" s="246"/>
      <c r="BB81" s="246"/>
      <c r="BC81" s="246"/>
      <c r="BD81" s="246"/>
      <c r="BE81" s="246"/>
      <c r="BF81" s="247"/>
      <c r="BG81" s="8"/>
      <c r="BH81" s="8"/>
      <c r="BI81" s="8"/>
    </row>
    <row r="82" spans="18:61" ht="7.5" customHeight="1">
      <c r="R82" s="8"/>
      <c r="S82" s="262"/>
      <c r="T82" s="263"/>
      <c r="U82" s="263"/>
      <c r="V82" s="264"/>
      <c r="W82" s="272"/>
      <c r="X82" s="273"/>
      <c r="Y82" s="273"/>
      <c r="Z82" s="273"/>
      <c r="AA82" s="273"/>
      <c r="AB82" s="276"/>
      <c r="AC82" s="276"/>
      <c r="AD82" s="276"/>
      <c r="AE82" s="276"/>
      <c r="AF82" s="276"/>
      <c r="AG82" s="276"/>
      <c r="AH82" s="276"/>
      <c r="AI82" s="276"/>
      <c r="AJ82" s="276"/>
      <c r="AK82" s="276"/>
      <c r="AL82" s="276"/>
      <c r="AM82" s="276"/>
      <c r="AN82" s="276"/>
      <c r="AO82" s="276"/>
      <c r="AP82" s="276"/>
      <c r="AQ82" s="276"/>
      <c r="AR82" s="276"/>
      <c r="AS82" s="276"/>
      <c r="AT82" s="276"/>
      <c r="AU82" s="276"/>
      <c r="AV82" s="276"/>
      <c r="AW82" s="276"/>
      <c r="AX82" s="245"/>
      <c r="AY82" s="246"/>
      <c r="AZ82" s="246"/>
      <c r="BA82" s="246"/>
      <c r="BB82" s="246"/>
      <c r="BC82" s="246"/>
      <c r="BD82" s="246"/>
      <c r="BE82" s="246"/>
      <c r="BF82" s="247"/>
      <c r="BG82" s="8"/>
      <c r="BH82" s="8"/>
      <c r="BI82" s="8"/>
    </row>
    <row r="83" spans="18:61" ht="7.5" customHeight="1">
      <c r="R83" s="8"/>
      <c r="S83" s="262"/>
      <c r="T83" s="263"/>
      <c r="U83" s="263"/>
      <c r="V83" s="264"/>
      <c r="W83" s="272"/>
      <c r="X83" s="273"/>
      <c r="Y83" s="273"/>
      <c r="Z83" s="273"/>
      <c r="AA83" s="273"/>
      <c r="AB83" s="276"/>
      <c r="AC83" s="276"/>
      <c r="AD83" s="276"/>
      <c r="AE83" s="276"/>
      <c r="AF83" s="276"/>
      <c r="AG83" s="276"/>
      <c r="AH83" s="276"/>
      <c r="AI83" s="276"/>
      <c r="AJ83" s="276"/>
      <c r="AK83" s="276"/>
      <c r="AL83" s="276"/>
      <c r="AM83" s="276"/>
      <c r="AN83" s="276"/>
      <c r="AO83" s="276"/>
      <c r="AP83" s="276"/>
      <c r="AQ83" s="276"/>
      <c r="AR83" s="276"/>
      <c r="AS83" s="276"/>
      <c r="AT83" s="276"/>
      <c r="AU83" s="276"/>
      <c r="AV83" s="276"/>
      <c r="AW83" s="276"/>
      <c r="AX83" s="245"/>
      <c r="AY83" s="246"/>
      <c r="AZ83" s="246"/>
      <c r="BA83" s="246"/>
      <c r="BB83" s="246"/>
      <c r="BC83" s="246"/>
      <c r="BD83" s="246"/>
      <c r="BE83" s="246"/>
      <c r="BF83" s="247"/>
      <c r="BG83" s="8"/>
      <c r="BH83" s="8"/>
      <c r="BI83" s="8"/>
    </row>
    <row r="84" spans="18:61" ht="7.5" customHeight="1">
      <c r="R84" s="8"/>
      <c r="S84" s="265"/>
      <c r="T84" s="266"/>
      <c r="U84" s="266"/>
      <c r="V84" s="267"/>
      <c r="W84" s="274"/>
      <c r="X84" s="275"/>
      <c r="Y84" s="275"/>
      <c r="Z84" s="275"/>
      <c r="AA84" s="275"/>
      <c r="AB84" s="277"/>
      <c r="AC84" s="277"/>
      <c r="AD84" s="277"/>
      <c r="AE84" s="277"/>
      <c r="AF84" s="277"/>
      <c r="AG84" s="277"/>
      <c r="AH84" s="277"/>
      <c r="AI84" s="277"/>
      <c r="AJ84" s="277"/>
      <c r="AK84" s="277"/>
      <c r="AL84" s="277"/>
      <c r="AM84" s="277"/>
      <c r="AN84" s="277"/>
      <c r="AO84" s="277"/>
      <c r="AP84" s="277"/>
      <c r="AQ84" s="277"/>
      <c r="AR84" s="277"/>
      <c r="AS84" s="277"/>
      <c r="AT84" s="277"/>
      <c r="AU84" s="277"/>
      <c r="AV84" s="277"/>
      <c r="AW84" s="277"/>
      <c r="AX84" s="248"/>
      <c r="AY84" s="249"/>
      <c r="AZ84" s="249"/>
      <c r="BA84" s="249"/>
      <c r="BB84" s="249"/>
      <c r="BC84" s="249"/>
      <c r="BD84" s="249"/>
      <c r="BE84" s="249"/>
      <c r="BF84" s="250"/>
      <c r="BG84" s="8"/>
      <c r="BH84" s="8"/>
      <c r="BI84" s="8"/>
    </row>
    <row r="85" spans="18:61" ht="15.75" customHeight="1">
      <c r="R85" s="8"/>
      <c r="S85" s="219" t="s">
        <v>45</v>
      </c>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8"/>
      <c r="BH85" s="8"/>
      <c r="BI85" s="8"/>
    </row>
    <row r="86" spans="18:61" ht="7.5" customHeight="1">
      <c r="R86" s="8"/>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8"/>
      <c r="BH86" s="8"/>
      <c r="BI86" s="8"/>
    </row>
    <row r="87" spans="18:61" ht="7.5" customHeight="1">
      <c r="R87" s="8"/>
      <c r="S87" s="193" t="s">
        <v>33</v>
      </c>
      <c r="T87" s="220"/>
      <c r="U87" s="220"/>
      <c r="V87" s="221"/>
      <c r="W87" s="170" t="s">
        <v>35</v>
      </c>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c r="AY87" s="170"/>
      <c r="AZ87" s="170"/>
      <c r="BA87" s="170"/>
      <c r="BB87" s="170"/>
      <c r="BC87" s="170"/>
      <c r="BD87" s="170"/>
      <c r="BE87" s="170"/>
      <c r="BF87" s="170"/>
      <c r="BG87" s="8"/>
      <c r="BH87" s="8"/>
      <c r="BI87" s="8"/>
    </row>
    <row r="88" spans="18:61" ht="7.5" customHeight="1">
      <c r="R88" s="8"/>
      <c r="S88" s="222"/>
      <c r="T88" s="223"/>
      <c r="U88" s="223"/>
      <c r="V88" s="224"/>
      <c r="W88" s="170"/>
      <c r="X88" s="170"/>
      <c r="Y88" s="170"/>
      <c r="Z88" s="170"/>
      <c r="AA88" s="170"/>
      <c r="AB88" s="170"/>
      <c r="AC88" s="170"/>
      <c r="AD88" s="170"/>
      <c r="AE88" s="170"/>
      <c r="AF88" s="170"/>
      <c r="AG88" s="170"/>
      <c r="AH88" s="170"/>
      <c r="AI88" s="170"/>
      <c r="AJ88" s="170"/>
      <c r="AK88" s="170"/>
      <c r="AL88" s="170"/>
      <c r="AM88" s="170"/>
      <c r="AN88" s="170"/>
      <c r="AO88" s="170"/>
      <c r="AP88" s="170"/>
      <c r="AQ88" s="170"/>
      <c r="AR88" s="170"/>
      <c r="AS88" s="170"/>
      <c r="AT88" s="170"/>
      <c r="AU88" s="170"/>
      <c r="AV88" s="170"/>
      <c r="AW88" s="170"/>
      <c r="AX88" s="170"/>
      <c r="AY88" s="170"/>
      <c r="AZ88" s="170"/>
      <c r="BA88" s="170"/>
      <c r="BB88" s="170"/>
      <c r="BC88" s="170"/>
      <c r="BD88" s="170"/>
      <c r="BE88" s="170"/>
      <c r="BF88" s="170"/>
      <c r="BG88" s="8"/>
      <c r="BH88" s="8"/>
      <c r="BI88" s="8"/>
    </row>
    <row r="89" spans="18:61" ht="7.5" customHeight="1">
      <c r="R89" s="8"/>
      <c r="S89" s="222"/>
      <c r="T89" s="223"/>
      <c r="U89" s="223"/>
      <c r="V89" s="224"/>
      <c r="W89" s="170"/>
      <c r="X89" s="170"/>
      <c r="Y89" s="170"/>
      <c r="Z89" s="170"/>
      <c r="AA89" s="170"/>
      <c r="AB89" s="170"/>
      <c r="AC89" s="170"/>
      <c r="AD89" s="170"/>
      <c r="AE89" s="170"/>
      <c r="AF89" s="170"/>
      <c r="AG89" s="170"/>
      <c r="AH89" s="170"/>
      <c r="AI89" s="170"/>
      <c r="AJ89" s="170"/>
      <c r="AK89" s="170"/>
      <c r="AL89" s="170"/>
      <c r="AM89" s="170"/>
      <c r="AN89" s="170"/>
      <c r="AO89" s="170"/>
      <c r="AP89" s="170"/>
      <c r="AQ89" s="170"/>
      <c r="AR89" s="170"/>
      <c r="AS89" s="170"/>
      <c r="AT89" s="170"/>
      <c r="AU89" s="170"/>
      <c r="AV89" s="170"/>
      <c r="AW89" s="170"/>
      <c r="AX89" s="170"/>
      <c r="AY89" s="170"/>
      <c r="AZ89" s="170"/>
      <c r="BA89" s="170"/>
      <c r="BB89" s="170"/>
      <c r="BC89" s="170"/>
      <c r="BD89" s="170"/>
      <c r="BE89" s="170"/>
      <c r="BF89" s="170"/>
      <c r="BG89" s="8"/>
      <c r="BH89" s="8"/>
      <c r="BI89" s="8"/>
    </row>
    <row r="90" spans="18:61" ht="7.5" customHeight="1">
      <c r="R90" s="8"/>
      <c r="S90" s="222"/>
      <c r="T90" s="223"/>
      <c r="U90" s="223"/>
      <c r="V90" s="224"/>
      <c r="W90" s="228" t="s">
        <v>34</v>
      </c>
      <c r="X90" s="228"/>
      <c r="Y90" s="228"/>
      <c r="Z90" s="228"/>
      <c r="AA90" s="228"/>
      <c r="AB90" s="228"/>
      <c r="AC90" s="228"/>
      <c r="AD90" s="228"/>
      <c r="AE90" s="228"/>
      <c r="AF90" s="228"/>
      <c r="AG90" s="228"/>
      <c r="AH90" s="228"/>
      <c r="AI90" s="228"/>
      <c r="AJ90" s="228"/>
      <c r="AK90" s="228"/>
      <c r="AL90" s="228"/>
      <c r="AM90" s="228"/>
      <c r="AN90" s="228"/>
      <c r="AO90" s="228"/>
      <c r="AP90" s="228"/>
      <c r="AQ90" s="228"/>
      <c r="AR90" s="228"/>
      <c r="AS90" s="228"/>
      <c r="AT90" s="228"/>
      <c r="AU90" s="228"/>
      <c r="AV90" s="228"/>
      <c r="AW90" s="228"/>
      <c r="AX90" s="228"/>
      <c r="AY90" s="228"/>
      <c r="AZ90" s="228"/>
      <c r="BA90" s="228"/>
      <c r="BB90" s="228"/>
      <c r="BC90" s="228"/>
      <c r="BD90" s="228"/>
      <c r="BE90" s="228"/>
      <c r="BF90" s="228"/>
      <c r="BG90" s="8"/>
      <c r="BH90" s="8"/>
      <c r="BI90" s="8"/>
    </row>
    <row r="91" spans="18:61" ht="7.5" customHeight="1">
      <c r="R91" s="8"/>
      <c r="S91" s="222"/>
      <c r="T91" s="223"/>
      <c r="U91" s="223"/>
      <c r="V91" s="224"/>
      <c r="W91" s="228"/>
      <c r="X91" s="228"/>
      <c r="Y91" s="228"/>
      <c r="Z91" s="228"/>
      <c r="AA91" s="228"/>
      <c r="AB91" s="228"/>
      <c r="AC91" s="228"/>
      <c r="AD91" s="228"/>
      <c r="AE91" s="228"/>
      <c r="AF91" s="228"/>
      <c r="AG91" s="228"/>
      <c r="AH91" s="228"/>
      <c r="AI91" s="228"/>
      <c r="AJ91" s="228"/>
      <c r="AK91" s="228"/>
      <c r="AL91" s="228"/>
      <c r="AM91" s="228"/>
      <c r="AN91" s="228"/>
      <c r="AO91" s="228"/>
      <c r="AP91" s="228"/>
      <c r="AQ91" s="228"/>
      <c r="AR91" s="228"/>
      <c r="AS91" s="228"/>
      <c r="AT91" s="228"/>
      <c r="AU91" s="228"/>
      <c r="AV91" s="228"/>
      <c r="AW91" s="228"/>
      <c r="AX91" s="228"/>
      <c r="AY91" s="228"/>
      <c r="AZ91" s="228"/>
      <c r="BA91" s="228"/>
      <c r="BB91" s="228"/>
      <c r="BC91" s="228"/>
      <c r="BD91" s="228"/>
      <c r="BE91" s="228"/>
      <c r="BF91" s="228"/>
      <c r="BG91" s="8"/>
      <c r="BH91" s="8"/>
      <c r="BI91" s="8"/>
    </row>
    <row r="92" spans="18:61" ht="7.5" customHeight="1">
      <c r="R92" s="8"/>
      <c r="S92" s="222"/>
      <c r="T92" s="223"/>
      <c r="U92" s="223"/>
      <c r="V92" s="224"/>
      <c r="W92" s="228"/>
      <c r="X92" s="228"/>
      <c r="Y92" s="228"/>
      <c r="Z92" s="228"/>
      <c r="AA92" s="228"/>
      <c r="AB92" s="228"/>
      <c r="AC92" s="228"/>
      <c r="AD92" s="228"/>
      <c r="AE92" s="228"/>
      <c r="AF92" s="228"/>
      <c r="AG92" s="228"/>
      <c r="AH92" s="228"/>
      <c r="AI92" s="228"/>
      <c r="AJ92" s="228"/>
      <c r="AK92" s="228"/>
      <c r="AL92" s="228"/>
      <c r="AM92" s="228"/>
      <c r="AN92" s="228"/>
      <c r="AO92" s="228"/>
      <c r="AP92" s="228"/>
      <c r="AQ92" s="228"/>
      <c r="AR92" s="228"/>
      <c r="AS92" s="228"/>
      <c r="AT92" s="228"/>
      <c r="AU92" s="228"/>
      <c r="AV92" s="228"/>
      <c r="AW92" s="228"/>
      <c r="AX92" s="228"/>
      <c r="AY92" s="228"/>
      <c r="AZ92" s="228"/>
      <c r="BA92" s="228"/>
      <c r="BB92" s="228"/>
      <c r="BC92" s="228"/>
      <c r="BD92" s="228"/>
      <c r="BE92" s="228"/>
      <c r="BF92" s="228"/>
      <c r="BG92" s="8"/>
      <c r="BH92" s="8"/>
      <c r="BI92" s="8"/>
    </row>
    <row r="93" spans="18:61" ht="7.5" customHeight="1">
      <c r="R93" s="8"/>
      <c r="S93" s="225"/>
      <c r="T93" s="226"/>
      <c r="U93" s="226"/>
      <c r="V93" s="227"/>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28"/>
      <c r="AS93" s="228"/>
      <c r="AT93" s="228"/>
      <c r="AU93" s="228"/>
      <c r="AV93" s="228"/>
      <c r="AW93" s="228"/>
      <c r="AX93" s="228"/>
      <c r="AY93" s="228"/>
      <c r="AZ93" s="228"/>
      <c r="BA93" s="228"/>
      <c r="BB93" s="228"/>
      <c r="BC93" s="228"/>
      <c r="BD93" s="228"/>
      <c r="BE93" s="228"/>
      <c r="BF93" s="228"/>
      <c r="BG93" s="8"/>
      <c r="BH93" s="8"/>
      <c r="BI93" s="8"/>
    </row>
    <row r="94" spans="18:61" ht="7.5" customHeight="1">
      <c r="R94" s="8"/>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8"/>
      <c r="BH94" s="8"/>
      <c r="BI94" s="8"/>
    </row>
    <row r="95" spans="18:61" ht="7.5" customHeight="1">
      <c r="R95" s="8"/>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8"/>
      <c r="BH95" s="8"/>
      <c r="BI95" s="8"/>
    </row>
    <row r="96" spans="18:61" ht="7.5" customHeight="1">
      <c r="R96" s="8"/>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8"/>
      <c r="BH96" s="8"/>
      <c r="BI96" s="8"/>
    </row>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sheetData>
  <sheetProtection algorithmName="SHA-512" hashValue="a16mn+L6XbvdBfYTy2JlYfa00UW4+B+ujOqE0NH3cRJJz8TTHxcnMrczRJNuC+g2Hax35rR3qrOqXkbror1pYw==" saltValue="M3CtHXjRWG1cug4GYPXcJQ==" spinCount="100000" sheet="1" selectLockedCells="1"/>
  <mergeCells count="153">
    <mergeCell ref="A51:C52"/>
    <mergeCell ref="A47:C48"/>
    <mergeCell ref="D47:K48"/>
    <mergeCell ref="A10:C13"/>
    <mergeCell ref="A31:C32"/>
    <mergeCell ref="A49:C50"/>
    <mergeCell ref="A36:K38"/>
    <mergeCell ref="A39:C40"/>
    <mergeCell ref="D39:K40"/>
    <mergeCell ref="A43:K46"/>
    <mergeCell ref="A33:C35"/>
    <mergeCell ref="D12:G13"/>
    <mergeCell ref="D14:K15"/>
    <mergeCell ref="D16:K17"/>
    <mergeCell ref="D18:K20"/>
    <mergeCell ref="D23:K24"/>
    <mergeCell ref="D31:K32"/>
    <mergeCell ref="D33:K35"/>
    <mergeCell ref="D41:K42"/>
    <mergeCell ref="A25:K28"/>
    <mergeCell ref="L29:L30"/>
    <mergeCell ref="M29:M30"/>
    <mergeCell ref="N29:N30"/>
    <mergeCell ref="O29:O30"/>
    <mergeCell ref="P29:P30"/>
    <mergeCell ref="Q29:Q30"/>
    <mergeCell ref="AZ20:BF26"/>
    <mergeCell ref="D49:K50"/>
    <mergeCell ref="D51:K52"/>
    <mergeCell ref="L39:L40"/>
    <mergeCell ref="M39:M40"/>
    <mergeCell ref="N39:N40"/>
    <mergeCell ref="O39:O40"/>
    <mergeCell ref="P39:P40"/>
    <mergeCell ref="Q39:Q40"/>
    <mergeCell ref="L47:L48"/>
    <mergeCell ref="M47:M48"/>
    <mergeCell ref="N47:N48"/>
    <mergeCell ref="O47:O48"/>
    <mergeCell ref="P47:P48"/>
    <mergeCell ref="Q47:Q48"/>
    <mergeCell ref="S65:BF67"/>
    <mergeCell ref="W71:BF74"/>
    <mergeCell ref="S40:BF63"/>
    <mergeCell ref="AY36:AZ37"/>
    <mergeCell ref="BA36:BB37"/>
    <mergeCell ref="BC36:BD37"/>
    <mergeCell ref="BE36:BF37"/>
    <mergeCell ref="AO36:AP37"/>
    <mergeCell ref="AQ36:AR37"/>
    <mergeCell ref="AS36:AT37"/>
    <mergeCell ref="AU36:AV37"/>
    <mergeCell ref="AX75:BF79"/>
    <mergeCell ref="AX80:BF84"/>
    <mergeCell ref="AT68:BF70"/>
    <mergeCell ref="W68:AS70"/>
    <mergeCell ref="S68:V74"/>
    <mergeCell ref="S75:V84"/>
    <mergeCell ref="W80:AA80"/>
    <mergeCell ref="W81:AA84"/>
    <mergeCell ref="AB80:AW80"/>
    <mergeCell ref="AB81:AW84"/>
    <mergeCell ref="W75:AW79"/>
    <mergeCell ref="S85:BF85"/>
    <mergeCell ref="S87:V93"/>
    <mergeCell ref="W87:BF89"/>
    <mergeCell ref="W90:BF93"/>
    <mergeCell ref="W20:AA28"/>
    <mergeCell ref="AY34:AZ35"/>
    <mergeCell ref="BC34:BD35"/>
    <mergeCell ref="BE34:BF35"/>
    <mergeCell ref="BC29:BD33"/>
    <mergeCell ref="AK21:AR25"/>
    <mergeCell ref="AW34:AX35"/>
    <mergeCell ref="AI34:AJ35"/>
    <mergeCell ref="AK34:AL35"/>
    <mergeCell ref="AQ34:AR35"/>
    <mergeCell ref="AS34:AT35"/>
    <mergeCell ref="AU34:AV35"/>
    <mergeCell ref="AE34:AF35"/>
    <mergeCell ref="AG34:AH35"/>
    <mergeCell ref="AS29:AT33"/>
    <mergeCell ref="AU29:AV33"/>
    <mergeCell ref="AW29:AX33"/>
    <mergeCell ref="AY29:AZ33"/>
    <mergeCell ref="AW36:AX37"/>
    <mergeCell ref="AE36:AF37"/>
    <mergeCell ref="AZ11:AZ15"/>
    <mergeCell ref="AG36:AH37"/>
    <mergeCell ref="S20:V39"/>
    <mergeCell ref="W34:AD39"/>
    <mergeCell ref="AK36:AL37"/>
    <mergeCell ref="AM36:AN37"/>
    <mergeCell ref="AE38:BF39"/>
    <mergeCell ref="AI36:AJ37"/>
    <mergeCell ref="BE29:BF33"/>
    <mergeCell ref="AO34:AP35"/>
    <mergeCell ref="W29:AA33"/>
    <mergeCell ref="BA34:BB35"/>
    <mergeCell ref="AM34:AN35"/>
    <mergeCell ref="AZ27:BB27"/>
    <mergeCell ref="BC27:BE27"/>
    <mergeCell ref="AV11:AY15"/>
    <mergeCell ref="BA11:BB15"/>
    <mergeCell ref="BD11:BE15"/>
    <mergeCell ref="S3:BF5"/>
    <mergeCell ref="W12:AA15"/>
    <mergeCell ref="BF11:BF15"/>
    <mergeCell ref="BA29:BB33"/>
    <mergeCell ref="W7:AA10"/>
    <mergeCell ref="AB7:AN10"/>
    <mergeCell ref="S7:V19"/>
    <mergeCell ref="W16:AA19"/>
    <mergeCell ref="AB16:BF19"/>
    <mergeCell ref="W11:AA11"/>
    <mergeCell ref="AT7:BF10"/>
    <mergeCell ref="AO7:AS10"/>
    <mergeCell ref="AB12:AQ15"/>
    <mergeCell ref="AK29:AR33"/>
    <mergeCell ref="AR11:AU15"/>
    <mergeCell ref="AB20:AJ28"/>
    <mergeCell ref="AS20:AY27"/>
    <mergeCell ref="AS28:BF28"/>
    <mergeCell ref="AB29:AJ33"/>
    <mergeCell ref="BC11:BC15"/>
    <mergeCell ref="AK26:AM27"/>
    <mergeCell ref="AQ26:AR27"/>
    <mergeCell ref="AN26:AP27"/>
    <mergeCell ref="AB11:AQ11"/>
    <mergeCell ref="A62:K69"/>
    <mergeCell ref="A53:C61"/>
    <mergeCell ref="D61:K61"/>
    <mergeCell ref="A41:C42"/>
    <mergeCell ref="A29:C30"/>
    <mergeCell ref="D29:K30"/>
    <mergeCell ref="A1:C2"/>
    <mergeCell ref="A3:C5"/>
    <mergeCell ref="A8:C9"/>
    <mergeCell ref="A16:C20"/>
    <mergeCell ref="D1:K2"/>
    <mergeCell ref="D3:K3"/>
    <mergeCell ref="D4:K5"/>
    <mergeCell ref="D6:K7"/>
    <mergeCell ref="D8:K9"/>
    <mergeCell ref="H10:K11"/>
    <mergeCell ref="D10:G11"/>
    <mergeCell ref="H12:K13"/>
    <mergeCell ref="A6:C7"/>
    <mergeCell ref="A21:K22"/>
    <mergeCell ref="A23:C24"/>
    <mergeCell ref="A14:C15"/>
    <mergeCell ref="D53:K56"/>
    <mergeCell ref="D57:K60"/>
  </mergeCells>
  <phoneticPr fontId="1"/>
  <conditionalFormatting sqref="A62">
    <cfRule type="expression" dxfId="7" priority="4">
      <formula>$A$62&lt;&gt;""</formula>
    </cfRule>
  </conditionalFormatting>
  <conditionalFormatting sqref="A31:K32">
    <cfRule type="expression" dxfId="6" priority="3">
      <formula>$A$29&lt;&gt;""</formula>
    </cfRule>
  </conditionalFormatting>
  <conditionalFormatting sqref="A49:K50">
    <cfRule type="expression" dxfId="5" priority="2">
      <formula>$A$47&lt;&gt;""</formula>
    </cfRule>
  </conditionalFormatting>
  <conditionalFormatting sqref="A41:K42">
    <cfRule type="expression" dxfId="4" priority="1">
      <formula>$A$39&lt;&gt;""</formula>
    </cfRule>
  </conditionalFormatting>
  <dataValidations count="10">
    <dataValidation type="list" allowBlank="1" showInputMessage="1" showErrorMessage="1" sqref="A29:C30">
      <formula1>"銀行,金庫,信組,農協,漁協"</formula1>
    </dataValidation>
    <dataValidation type="list" allowBlank="1" showInputMessage="1" showErrorMessage="1" sqref="A39:C40">
      <formula1>"本店,支店,出張所,本店営業部,本所,支所"</formula1>
    </dataValidation>
    <dataValidation allowBlank="1" showInputMessage="1" showErrorMessage="1" prompt="6文字以内で入力してください。" sqref="D49"/>
    <dataValidation type="list" allowBlank="1" showInputMessage="1" showErrorMessage="1" sqref="A47:C48">
      <formula1>"普通,当座"</formula1>
    </dataValidation>
    <dataValidation type="textLength" operator="lessThanOrEqual" allowBlank="1" showInputMessage="1" showErrorMessage="1" error="７ケタ以内で入力してください。" prompt="冒頭の０を含めて７ケタ以内で入力してください。" sqref="D51">
      <formula1>7</formula1>
    </dataValidation>
    <dataValidation type="textLength" imeMode="halfKatakana" operator="lessThanOrEqual" allowBlank="1" showInputMessage="1" showErrorMessage="1" error="28文字以内で入力してください。" prompt="２８文字以内の半角カタカナで入力してください。_x000a_スペースや濁点、半濁点も一文字として数えます。" sqref="D57">
      <formula1>28</formula1>
    </dataValidation>
    <dataValidation allowBlank="1" showInputMessage="1" showErrorMessage="1" prompt="西暦で「1980/4/1」など「/」で区切って入力してください。_x000a_" sqref="D6:K7"/>
    <dataValidation allowBlank="1" showInputMessage="1" showErrorMessage="1" prompt="「銀行」や「信用金庫」などの文言は入力不要です。_x000a_左下のプルダウンリストから選択してください。" sqref="D23:K24"/>
    <dataValidation allowBlank="1" showInputMessage="1" showErrorMessage="1" prompt="「支店」や「本店」などの文言は入力不要です。_x000a_左下のプルダウンリストから選択してください。" sqref="D33:K35"/>
    <dataValidation imeMode="fullKatakana" allowBlank="1" showInputMessage="1" showErrorMessage="1" sqref="D4:K5 D18:K20"/>
  </dataValidations>
  <pageMargins left="0.7" right="0.7" top="0.75" bottom="0.75" header="0.3" footer="0.3"/>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17"/>
  <sheetViews>
    <sheetView zoomScaleNormal="100" workbookViewId="0">
      <selection activeCell="E1" sqref="E1:H2"/>
    </sheetView>
  </sheetViews>
  <sheetFormatPr defaultRowHeight="13.5" outlineLevelCol="1"/>
  <cols>
    <col min="1" max="1" width="2.625" style="28" customWidth="1"/>
    <col min="2" max="7" width="9" style="28"/>
    <col min="8" max="8" width="9.75" style="28" customWidth="1"/>
    <col min="9" max="11" width="3.375" style="28" customWidth="1" outlineLevel="1"/>
    <col min="12" max="12" width="9" style="12"/>
    <col min="13" max="13" width="1.625" style="12" customWidth="1"/>
    <col min="14" max="52" width="2" style="12" customWidth="1"/>
    <col min="53" max="53" width="0.625" style="12" customWidth="1"/>
    <col min="54" max="55" width="2" style="12" customWidth="1"/>
    <col min="56" max="93" width="1.875" style="12" customWidth="1"/>
    <col min="94" max="111" width="2.375" style="12" customWidth="1"/>
    <col min="112" max="16384" width="9" style="12"/>
  </cols>
  <sheetData>
    <row r="1" spans="1:55">
      <c r="A1" s="408" t="s">
        <v>72</v>
      </c>
      <c r="B1" s="409"/>
      <c r="C1" s="409"/>
      <c r="D1" s="410"/>
      <c r="E1" s="75" t="str">
        <f>IF('申請書（世帯主）'!D1="","",'申請書（世帯主）'!D1)</f>
        <v/>
      </c>
      <c r="F1" s="383"/>
      <c r="G1" s="383"/>
      <c r="H1" s="383"/>
      <c r="L1" s="7"/>
      <c r="M1" s="9" t="s">
        <v>43</v>
      </c>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row>
    <row r="2" spans="1:55" ht="12" customHeight="1">
      <c r="A2" s="408"/>
      <c r="B2" s="409"/>
      <c r="C2" s="409"/>
      <c r="D2" s="410"/>
      <c r="E2" s="78"/>
      <c r="F2" s="377"/>
      <c r="G2" s="377"/>
      <c r="H2" s="377"/>
      <c r="L2" s="7"/>
      <c r="M2" s="469" t="s">
        <v>38</v>
      </c>
      <c r="N2" s="470"/>
      <c r="O2" s="470"/>
      <c r="P2" s="470"/>
      <c r="Q2" s="470"/>
      <c r="R2" s="470"/>
      <c r="S2" s="470"/>
      <c r="T2" s="470"/>
      <c r="U2" s="470"/>
      <c r="V2" s="470"/>
      <c r="W2" s="470"/>
      <c r="X2" s="470"/>
      <c r="Y2" s="470"/>
      <c r="Z2" s="470"/>
      <c r="AA2" s="470"/>
      <c r="AB2" s="470"/>
      <c r="AC2" s="470"/>
      <c r="AD2" s="470"/>
      <c r="AE2" s="470"/>
      <c r="AF2" s="470"/>
      <c r="AG2" s="470"/>
      <c r="AH2" s="470"/>
      <c r="AI2" s="470"/>
      <c r="AJ2" s="470"/>
      <c r="AK2" s="470"/>
      <c r="AL2" s="470"/>
      <c r="AM2" s="470"/>
      <c r="AN2" s="470"/>
      <c r="AO2" s="470"/>
      <c r="AP2" s="470"/>
      <c r="AQ2" s="470"/>
      <c r="AR2" s="470"/>
      <c r="AS2" s="470"/>
      <c r="AT2" s="470"/>
      <c r="AU2" s="470"/>
      <c r="AV2" s="470"/>
      <c r="AW2" s="470"/>
      <c r="AX2" s="470"/>
      <c r="AY2" s="470"/>
      <c r="AZ2" s="470"/>
      <c r="BA2" s="470"/>
      <c r="BB2" s="7"/>
      <c r="BC2" s="7"/>
    </row>
    <row r="3" spans="1:55" ht="7.5" customHeight="1">
      <c r="A3" s="408" t="s">
        <v>73</v>
      </c>
      <c r="B3" s="409"/>
      <c r="C3" s="409"/>
      <c r="D3" s="410"/>
      <c r="E3" s="411" t="s">
        <v>75</v>
      </c>
      <c r="F3" s="375" t="s">
        <v>76</v>
      </c>
      <c r="G3" s="375" t="s">
        <v>77</v>
      </c>
      <c r="L3" s="7"/>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470"/>
      <c r="AQ3" s="470"/>
      <c r="AR3" s="470"/>
      <c r="AS3" s="470"/>
      <c r="AT3" s="470"/>
      <c r="AU3" s="470"/>
      <c r="AV3" s="470"/>
      <c r="AW3" s="470"/>
      <c r="AX3" s="470"/>
      <c r="AY3" s="470"/>
      <c r="AZ3" s="470"/>
      <c r="BA3" s="470"/>
      <c r="BB3" s="7"/>
      <c r="BC3" s="7"/>
    </row>
    <row r="4" spans="1:55" ht="7.5" customHeight="1">
      <c r="A4" s="408"/>
      <c r="B4" s="409"/>
      <c r="C4" s="409"/>
      <c r="D4" s="410"/>
      <c r="E4" s="411"/>
      <c r="F4" s="375"/>
      <c r="G4" s="375"/>
      <c r="L4" s="7"/>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c r="AN4" s="470"/>
      <c r="AO4" s="470"/>
      <c r="AP4" s="470"/>
      <c r="AQ4" s="470"/>
      <c r="AR4" s="470"/>
      <c r="AS4" s="470"/>
      <c r="AT4" s="470"/>
      <c r="AU4" s="470"/>
      <c r="AV4" s="470"/>
      <c r="AW4" s="470"/>
      <c r="AX4" s="470"/>
      <c r="AY4" s="470"/>
      <c r="AZ4" s="470"/>
      <c r="BA4" s="470"/>
      <c r="BB4" s="7"/>
      <c r="BC4" s="7"/>
    </row>
    <row r="5" spans="1:55" ht="26.25" customHeight="1">
      <c r="A5" s="408"/>
      <c r="B5" s="409"/>
      <c r="C5" s="409"/>
      <c r="D5" s="410"/>
      <c r="E5" s="46"/>
      <c r="F5" s="47"/>
      <c r="G5" s="47"/>
      <c r="L5" s="7"/>
      <c r="M5" s="470"/>
      <c r="N5" s="470"/>
      <c r="O5" s="470"/>
      <c r="P5" s="470"/>
      <c r="Q5" s="470"/>
      <c r="R5" s="470"/>
      <c r="S5" s="470"/>
      <c r="T5" s="470"/>
      <c r="U5" s="470"/>
      <c r="V5" s="470"/>
      <c r="W5" s="470"/>
      <c r="X5" s="470"/>
      <c r="Y5" s="470"/>
      <c r="Z5" s="470"/>
      <c r="AA5" s="470"/>
      <c r="AB5" s="470"/>
      <c r="AC5" s="470"/>
      <c r="AD5" s="470"/>
      <c r="AE5" s="470"/>
      <c r="AF5" s="470"/>
      <c r="AG5" s="470"/>
      <c r="AH5" s="470"/>
      <c r="AI5" s="470"/>
      <c r="AJ5" s="470"/>
      <c r="AK5" s="470"/>
      <c r="AL5" s="470"/>
      <c r="AM5" s="470"/>
      <c r="AN5" s="470"/>
      <c r="AO5" s="470"/>
      <c r="AP5" s="470"/>
      <c r="AQ5" s="470"/>
      <c r="AR5" s="470"/>
      <c r="AS5" s="470"/>
      <c r="AT5" s="470"/>
      <c r="AU5" s="470"/>
      <c r="AV5" s="470"/>
      <c r="AW5" s="470"/>
      <c r="AX5" s="470"/>
      <c r="AY5" s="470"/>
      <c r="AZ5" s="470"/>
      <c r="BA5" s="470"/>
      <c r="BB5" s="7"/>
      <c r="BC5" s="7"/>
    </row>
    <row r="6" spans="1:55" ht="9" customHeight="1">
      <c r="A6" s="378" t="s">
        <v>74</v>
      </c>
      <c r="B6" s="379"/>
      <c r="C6" s="379"/>
      <c r="D6" s="380"/>
      <c r="E6" s="411" t="s">
        <v>75</v>
      </c>
      <c r="F6" s="375" t="s">
        <v>76</v>
      </c>
      <c r="G6" s="375" t="s">
        <v>77</v>
      </c>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55" ht="7.5" customHeight="1">
      <c r="A7" s="378"/>
      <c r="B7" s="379"/>
      <c r="C7" s="379"/>
      <c r="D7" s="380"/>
      <c r="E7" s="411"/>
      <c r="F7" s="375"/>
      <c r="G7" s="375"/>
      <c r="L7" s="7"/>
      <c r="M7" s="170" t="s">
        <v>13</v>
      </c>
      <c r="N7" s="170"/>
      <c r="O7" s="170"/>
      <c r="P7" s="170"/>
      <c r="Q7" s="170"/>
      <c r="R7" s="170"/>
      <c r="S7" s="170"/>
      <c r="T7" s="170"/>
      <c r="U7" s="155" t="str">
        <f>E1</f>
        <v/>
      </c>
      <c r="V7" s="155"/>
      <c r="W7" s="155"/>
      <c r="X7" s="155"/>
      <c r="Y7" s="155"/>
      <c r="Z7" s="155"/>
      <c r="AA7" s="155"/>
      <c r="AB7" s="155"/>
      <c r="AC7" s="155"/>
      <c r="AD7" s="155"/>
      <c r="AE7" s="155"/>
      <c r="AF7" s="155"/>
      <c r="AG7" s="155"/>
      <c r="AH7" s="155"/>
      <c r="AI7" s="7"/>
      <c r="AJ7" s="7"/>
      <c r="AK7" s="7"/>
      <c r="AL7" s="7"/>
      <c r="AM7" s="7"/>
      <c r="AN7" s="7"/>
      <c r="AO7" s="7"/>
      <c r="AP7" s="7"/>
      <c r="AQ7" s="7"/>
      <c r="AR7" s="7"/>
      <c r="AS7" s="7"/>
      <c r="AT7" s="7"/>
      <c r="AU7" s="7"/>
      <c r="AV7" s="7"/>
      <c r="AW7" s="7"/>
      <c r="AX7" s="7"/>
      <c r="AY7" s="7"/>
      <c r="AZ7" s="7"/>
      <c r="BA7" s="7"/>
      <c r="BB7" s="7"/>
      <c r="BC7" s="7"/>
    </row>
    <row r="8" spans="1:55" ht="7.5" customHeight="1">
      <c r="A8" s="378"/>
      <c r="B8" s="379"/>
      <c r="C8" s="379"/>
      <c r="D8" s="380"/>
      <c r="E8" s="480"/>
      <c r="F8" s="481"/>
      <c r="G8" s="481"/>
      <c r="L8" s="7"/>
      <c r="M8" s="170"/>
      <c r="N8" s="170"/>
      <c r="O8" s="170"/>
      <c r="P8" s="170"/>
      <c r="Q8" s="170"/>
      <c r="R8" s="170"/>
      <c r="S8" s="170"/>
      <c r="T8" s="170"/>
      <c r="U8" s="155"/>
      <c r="V8" s="155"/>
      <c r="W8" s="155"/>
      <c r="X8" s="155"/>
      <c r="Y8" s="155"/>
      <c r="Z8" s="155"/>
      <c r="AA8" s="155"/>
      <c r="AB8" s="155"/>
      <c r="AC8" s="155"/>
      <c r="AD8" s="155"/>
      <c r="AE8" s="155"/>
      <c r="AF8" s="155"/>
      <c r="AG8" s="155"/>
      <c r="AH8" s="155"/>
      <c r="AI8" s="7"/>
      <c r="AJ8" s="7"/>
      <c r="AK8" s="7"/>
      <c r="AL8" s="7"/>
      <c r="AM8" s="7"/>
      <c r="AN8" s="7"/>
      <c r="AO8" s="7"/>
      <c r="AP8" s="7"/>
      <c r="AQ8" s="7"/>
      <c r="AR8" s="7"/>
      <c r="AS8" s="7"/>
      <c r="AT8" s="7"/>
      <c r="AU8" s="7"/>
      <c r="AV8" s="7"/>
      <c r="AW8" s="7"/>
      <c r="AX8" s="7"/>
      <c r="AY8" s="7"/>
      <c r="AZ8" s="7"/>
      <c r="BA8" s="7"/>
      <c r="BB8" s="7"/>
      <c r="BC8" s="7"/>
    </row>
    <row r="9" spans="1:55" ht="7.5" customHeight="1">
      <c r="A9" s="378"/>
      <c r="B9" s="379"/>
      <c r="C9" s="379"/>
      <c r="D9" s="380"/>
      <c r="E9" s="480"/>
      <c r="F9" s="481"/>
      <c r="G9" s="481"/>
      <c r="L9" s="7"/>
      <c r="M9" s="170"/>
      <c r="N9" s="170"/>
      <c r="O9" s="170"/>
      <c r="P9" s="170"/>
      <c r="Q9" s="170"/>
      <c r="R9" s="170"/>
      <c r="S9" s="170"/>
      <c r="T9" s="170"/>
      <c r="U9" s="155"/>
      <c r="V9" s="155"/>
      <c r="W9" s="155"/>
      <c r="X9" s="155"/>
      <c r="Y9" s="155"/>
      <c r="Z9" s="155"/>
      <c r="AA9" s="155"/>
      <c r="AB9" s="155"/>
      <c r="AC9" s="155"/>
      <c r="AD9" s="155"/>
      <c r="AE9" s="155"/>
      <c r="AF9" s="155"/>
      <c r="AG9" s="155"/>
      <c r="AH9" s="155"/>
      <c r="AI9" s="7"/>
      <c r="AJ9" s="7"/>
      <c r="AK9" s="7"/>
      <c r="AL9" s="7"/>
      <c r="AM9" s="7"/>
      <c r="AN9" s="7"/>
      <c r="AO9" s="7"/>
      <c r="AP9" s="7"/>
      <c r="AQ9" s="7"/>
      <c r="AR9" s="7"/>
      <c r="AS9" s="7"/>
      <c r="AT9" s="7"/>
      <c r="AU9" s="7"/>
      <c r="AV9" s="7"/>
      <c r="AW9" s="7"/>
      <c r="AX9" s="7"/>
      <c r="AY9" s="7"/>
      <c r="AZ9" s="7"/>
      <c r="BA9" s="7"/>
      <c r="BB9" s="7"/>
      <c r="BC9" s="7"/>
    </row>
    <row r="10" spans="1:55" ht="7.5" customHeight="1">
      <c r="A10" s="378"/>
      <c r="B10" s="379"/>
      <c r="C10" s="379"/>
      <c r="D10" s="380"/>
      <c r="E10" s="480"/>
      <c r="F10" s="481"/>
      <c r="G10" s="389" t="s">
        <v>90</v>
      </c>
      <c r="L10" s="7"/>
      <c r="M10" s="170"/>
      <c r="N10" s="170"/>
      <c r="O10" s="170"/>
      <c r="P10" s="170"/>
      <c r="Q10" s="170"/>
      <c r="R10" s="170"/>
      <c r="S10" s="170"/>
      <c r="T10" s="170"/>
      <c r="U10" s="155"/>
      <c r="V10" s="155"/>
      <c r="W10" s="155"/>
      <c r="X10" s="155"/>
      <c r="Y10" s="155"/>
      <c r="Z10" s="155"/>
      <c r="AA10" s="155"/>
      <c r="AB10" s="155"/>
      <c r="AC10" s="155"/>
      <c r="AD10" s="155"/>
      <c r="AE10" s="155"/>
      <c r="AF10" s="155"/>
      <c r="AG10" s="155"/>
      <c r="AH10" s="155"/>
      <c r="AI10" s="7"/>
      <c r="AJ10" s="7"/>
      <c r="AK10" s="7"/>
      <c r="AL10" s="7"/>
      <c r="AM10" s="7"/>
      <c r="AN10" s="7"/>
      <c r="AO10" s="7"/>
      <c r="AP10" s="7"/>
      <c r="AQ10" s="7"/>
      <c r="AR10" s="7"/>
      <c r="AS10" s="7"/>
      <c r="AT10" s="7"/>
      <c r="AU10" s="7"/>
      <c r="AV10" s="7"/>
      <c r="AW10" s="7"/>
      <c r="AX10" s="7"/>
      <c r="AY10" s="7"/>
      <c r="AZ10" s="7"/>
      <c r="BA10" s="7"/>
      <c r="BB10" s="7"/>
      <c r="BC10" s="7"/>
    </row>
    <row r="11" spans="1:55" ht="7.5" customHeight="1">
      <c r="A11" s="378"/>
      <c r="B11" s="379"/>
      <c r="C11" s="379"/>
      <c r="D11" s="380"/>
      <c r="E11" s="482"/>
      <c r="F11" s="342"/>
      <c r="G11" s="483"/>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row>
    <row r="12" spans="1:55" ht="7.5" customHeight="1">
      <c r="A12" s="390" t="s">
        <v>109</v>
      </c>
      <c r="B12" s="390"/>
      <c r="C12" s="390"/>
      <c r="D12" s="390"/>
      <c r="E12" s="391"/>
      <c r="F12" s="391"/>
      <c r="G12" s="392"/>
      <c r="H12" s="395"/>
      <c r="I12" s="484" t="str">
        <f>IF($H$12="受診した","○","")</f>
        <v/>
      </c>
      <c r="J12" s="484" t="str">
        <f>IF($H$12="受診していない","○","")</f>
        <v/>
      </c>
      <c r="K12" s="29"/>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row>
    <row r="13" spans="1:55" ht="7.5" customHeight="1">
      <c r="A13" s="393"/>
      <c r="B13" s="393"/>
      <c r="C13" s="393"/>
      <c r="D13" s="393"/>
      <c r="E13" s="393"/>
      <c r="F13" s="393"/>
      <c r="G13" s="394"/>
      <c r="H13" s="395"/>
      <c r="I13" s="484"/>
      <c r="J13" s="484"/>
      <c r="K13" s="29"/>
      <c r="L13" s="7"/>
      <c r="M13" s="414" t="s">
        <v>23</v>
      </c>
      <c r="N13" s="170"/>
      <c r="O13" s="170"/>
      <c r="P13" s="170"/>
      <c r="Q13" s="170"/>
      <c r="R13" s="415"/>
      <c r="S13" s="367" t="str">
        <f>IF(E5="","",E5)</f>
        <v/>
      </c>
      <c r="T13" s="345"/>
      <c r="U13" s="345"/>
      <c r="V13" s="345"/>
      <c r="W13" s="348" t="s">
        <v>91</v>
      </c>
      <c r="X13" s="345" t="str">
        <f>IF(F5="","",SUBSTITUTE(F5,"月",""))</f>
        <v/>
      </c>
      <c r="Y13" s="345"/>
      <c r="Z13" s="348" t="s">
        <v>93</v>
      </c>
      <c r="AA13" s="345" t="str">
        <f>IF(G5="","",SUBSTITUTE(G5,"日",""))</f>
        <v/>
      </c>
      <c r="AB13" s="345"/>
      <c r="AC13" s="348" t="s">
        <v>92</v>
      </c>
      <c r="AD13" s="33"/>
      <c r="AE13" s="477" t="s">
        <v>51</v>
      </c>
      <c r="AF13" s="477"/>
      <c r="AG13" s="477"/>
      <c r="AH13" s="477"/>
      <c r="AI13" s="477"/>
      <c r="AJ13" s="477"/>
      <c r="AK13" s="477"/>
      <c r="AL13" s="477"/>
      <c r="AM13" s="477"/>
      <c r="AN13" s="477"/>
      <c r="AO13" s="477"/>
      <c r="AP13" s="365" t="str">
        <f>IF(E8="","",E8)</f>
        <v/>
      </c>
      <c r="AQ13" s="363"/>
      <c r="AR13" s="363"/>
      <c r="AS13" s="361" t="s">
        <v>91</v>
      </c>
      <c r="AT13" s="361"/>
      <c r="AU13" s="363" t="str">
        <f>IF(F8="","月",SUBSTITUTE(F8,"月","")&amp;"月")</f>
        <v>月</v>
      </c>
      <c r="AV13" s="363"/>
      <c r="AW13" s="363"/>
      <c r="AX13" s="363" t="str">
        <f>IF(G8="","日",SUBSTITUTE(G8,"日","")&amp;"日")</f>
        <v>日</v>
      </c>
      <c r="AY13" s="363"/>
      <c r="AZ13" s="363"/>
      <c r="BA13" s="34"/>
      <c r="BB13" s="7"/>
      <c r="BC13" s="7"/>
    </row>
    <row r="14" spans="1:55" ht="7.5" customHeight="1">
      <c r="A14" s="25"/>
      <c r="B14" s="416" t="s">
        <v>78</v>
      </c>
      <c r="C14" s="417"/>
      <c r="D14" s="417"/>
      <c r="E14" s="417"/>
      <c r="F14" s="417"/>
      <c r="G14" s="417"/>
      <c r="H14" s="417"/>
      <c r="L14" s="7"/>
      <c r="M14" s="170"/>
      <c r="N14" s="170"/>
      <c r="O14" s="170"/>
      <c r="P14" s="170"/>
      <c r="Q14" s="170"/>
      <c r="R14" s="415"/>
      <c r="S14" s="368"/>
      <c r="T14" s="346"/>
      <c r="U14" s="346"/>
      <c r="V14" s="346"/>
      <c r="W14" s="349"/>
      <c r="X14" s="346"/>
      <c r="Y14" s="346"/>
      <c r="Z14" s="349"/>
      <c r="AA14" s="346"/>
      <c r="AB14" s="346"/>
      <c r="AC14" s="349"/>
      <c r="AD14" s="35"/>
      <c r="AE14" s="478"/>
      <c r="AF14" s="478"/>
      <c r="AG14" s="478"/>
      <c r="AH14" s="478"/>
      <c r="AI14" s="478"/>
      <c r="AJ14" s="478"/>
      <c r="AK14" s="478"/>
      <c r="AL14" s="478"/>
      <c r="AM14" s="478"/>
      <c r="AN14" s="478"/>
      <c r="AO14" s="478"/>
      <c r="AP14" s="366"/>
      <c r="AQ14" s="364"/>
      <c r="AR14" s="364"/>
      <c r="AS14" s="362"/>
      <c r="AT14" s="362"/>
      <c r="AU14" s="364"/>
      <c r="AV14" s="364"/>
      <c r="AW14" s="364"/>
      <c r="AX14" s="364"/>
      <c r="AY14" s="364"/>
      <c r="AZ14" s="364"/>
      <c r="BA14" s="36"/>
      <c r="BB14" s="7"/>
      <c r="BC14" s="7"/>
    </row>
    <row r="15" spans="1:55" ht="7.5" customHeight="1">
      <c r="A15" s="26"/>
      <c r="B15" s="418"/>
      <c r="C15" s="419"/>
      <c r="D15" s="419"/>
      <c r="E15" s="419"/>
      <c r="F15" s="419"/>
      <c r="G15" s="419"/>
      <c r="H15" s="419"/>
      <c r="L15" s="7"/>
      <c r="M15" s="170"/>
      <c r="N15" s="170"/>
      <c r="O15" s="170"/>
      <c r="P15" s="170"/>
      <c r="Q15" s="170"/>
      <c r="R15" s="415"/>
      <c r="S15" s="368"/>
      <c r="T15" s="346"/>
      <c r="U15" s="346"/>
      <c r="V15" s="346"/>
      <c r="W15" s="349"/>
      <c r="X15" s="346"/>
      <c r="Y15" s="346"/>
      <c r="Z15" s="349"/>
      <c r="AA15" s="346"/>
      <c r="AB15" s="346"/>
      <c r="AC15" s="349"/>
      <c r="AD15" s="35"/>
      <c r="AE15" s="478"/>
      <c r="AF15" s="478"/>
      <c r="AG15" s="478"/>
      <c r="AH15" s="478"/>
      <c r="AI15" s="478"/>
      <c r="AJ15" s="478"/>
      <c r="AK15" s="478"/>
      <c r="AL15" s="478"/>
      <c r="AM15" s="478"/>
      <c r="AN15" s="478"/>
      <c r="AO15" s="478"/>
      <c r="AP15" s="366"/>
      <c r="AQ15" s="364"/>
      <c r="AR15" s="364"/>
      <c r="AS15" s="362"/>
      <c r="AT15" s="362"/>
      <c r="AU15" s="364"/>
      <c r="AV15" s="364"/>
      <c r="AW15" s="364"/>
      <c r="AX15" s="364"/>
      <c r="AY15" s="364"/>
      <c r="AZ15" s="364"/>
      <c r="BA15" s="36"/>
      <c r="BB15" s="7"/>
      <c r="BC15" s="7"/>
    </row>
    <row r="16" spans="1:55" ht="7.5" customHeight="1">
      <c r="A16" s="21"/>
      <c r="B16" s="427" t="s">
        <v>79</v>
      </c>
      <c r="C16" s="427"/>
      <c r="D16" s="427"/>
      <c r="E16" s="412"/>
      <c r="F16" s="374" t="s">
        <v>75</v>
      </c>
      <c r="G16" s="374" t="s">
        <v>76</v>
      </c>
      <c r="H16" s="374" t="s">
        <v>77</v>
      </c>
      <c r="I16" s="29"/>
      <c r="J16" s="29"/>
      <c r="K16" s="29"/>
      <c r="L16" s="7"/>
      <c r="M16" s="170"/>
      <c r="N16" s="170"/>
      <c r="O16" s="170"/>
      <c r="P16" s="170"/>
      <c r="Q16" s="170"/>
      <c r="R16" s="415"/>
      <c r="S16" s="368"/>
      <c r="T16" s="346"/>
      <c r="U16" s="346"/>
      <c r="V16" s="346"/>
      <c r="W16" s="349"/>
      <c r="X16" s="346"/>
      <c r="Y16" s="346"/>
      <c r="Z16" s="349"/>
      <c r="AA16" s="346"/>
      <c r="AB16" s="346"/>
      <c r="AC16" s="349"/>
      <c r="AD16" s="35"/>
      <c r="AE16" s="478"/>
      <c r="AF16" s="478"/>
      <c r="AG16" s="478"/>
      <c r="AH16" s="478"/>
      <c r="AI16" s="478"/>
      <c r="AJ16" s="478"/>
      <c r="AK16" s="478"/>
      <c r="AL16" s="478"/>
      <c r="AM16" s="478"/>
      <c r="AN16" s="478"/>
      <c r="AO16" s="478"/>
      <c r="AP16" s="366"/>
      <c r="AQ16" s="364"/>
      <c r="AR16" s="364"/>
      <c r="AS16" s="362"/>
      <c r="AT16" s="362"/>
      <c r="AU16" s="364"/>
      <c r="AV16" s="364"/>
      <c r="AW16" s="364"/>
      <c r="AX16" s="364"/>
      <c r="AY16" s="364"/>
      <c r="AZ16" s="364"/>
      <c r="BA16" s="36"/>
      <c r="BB16" s="7"/>
      <c r="BC16" s="7"/>
    </row>
    <row r="17" spans="1:55" ht="7.5" customHeight="1">
      <c r="A17" s="21"/>
      <c r="B17" s="389"/>
      <c r="C17" s="389"/>
      <c r="D17" s="389"/>
      <c r="E17" s="413"/>
      <c r="F17" s="375"/>
      <c r="G17" s="375"/>
      <c r="H17" s="375"/>
      <c r="I17" s="29"/>
      <c r="J17" s="29"/>
      <c r="K17" s="29"/>
      <c r="L17" s="7"/>
      <c r="M17" s="170"/>
      <c r="N17" s="170"/>
      <c r="O17" s="170"/>
      <c r="P17" s="170"/>
      <c r="Q17" s="170"/>
      <c r="R17" s="415"/>
      <c r="S17" s="368"/>
      <c r="T17" s="346"/>
      <c r="U17" s="346"/>
      <c r="V17" s="346"/>
      <c r="W17" s="349"/>
      <c r="X17" s="346"/>
      <c r="Y17" s="346"/>
      <c r="Z17" s="349"/>
      <c r="AA17" s="346"/>
      <c r="AB17" s="346"/>
      <c r="AC17" s="349"/>
      <c r="AD17" s="35"/>
      <c r="AE17" s="478"/>
      <c r="AF17" s="478"/>
      <c r="AG17" s="478"/>
      <c r="AH17" s="478"/>
      <c r="AI17" s="478"/>
      <c r="AJ17" s="478"/>
      <c r="AK17" s="478"/>
      <c r="AL17" s="478"/>
      <c r="AM17" s="478"/>
      <c r="AN17" s="478"/>
      <c r="AO17" s="478"/>
      <c r="AP17" s="359"/>
      <c r="AQ17" s="276"/>
      <c r="AR17" s="276"/>
      <c r="AS17" s="276"/>
      <c r="AT17" s="355" t="s">
        <v>95</v>
      </c>
      <c r="AU17" s="355"/>
      <c r="AV17" s="357" t="str">
        <f>IF(E10="","",E10)</f>
        <v/>
      </c>
      <c r="AW17" s="357"/>
      <c r="AX17" s="351" t="s">
        <v>94</v>
      </c>
      <c r="AY17" s="351"/>
      <c r="AZ17" s="351"/>
      <c r="BA17" s="352"/>
      <c r="BB17" s="7"/>
      <c r="BC17" s="7"/>
    </row>
    <row r="18" spans="1:55" ht="7.5" customHeight="1">
      <c r="A18" s="21"/>
      <c r="B18" s="389"/>
      <c r="C18" s="389"/>
      <c r="D18" s="389"/>
      <c r="E18" s="375" t="s">
        <v>105</v>
      </c>
      <c r="F18" s="376"/>
      <c r="G18" s="376"/>
      <c r="H18" s="376"/>
      <c r="L18" s="7"/>
      <c r="M18" s="170"/>
      <c r="N18" s="170"/>
      <c r="O18" s="170"/>
      <c r="P18" s="170"/>
      <c r="Q18" s="170"/>
      <c r="R18" s="415"/>
      <c r="S18" s="368"/>
      <c r="T18" s="346"/>
      <c r="U18" s="346"/>
      <c r="V18" s="346"/>
      <c r="W18" s="349"/>
      <c r="X18" s="346"/>
      <c r="Y18" s="346"/>
      <c r="Z18" s="349"/>
      <c r="AA18" s="346"/>
      <c r="AB18" s="346"/>
      <c r="AC18" s="349"/>
      <c r="AD18" s="35"/>
      <c r="AE18" s="478"/>
      <c r="AF18" s="478"/>
      <c r="AG18" s="478"/>
      <c r="AH18" s="478"/>
      <c r="AI18" s="478"/>
      <c r="AJ18" s="478"/>
      <c r="AK18" s="478"/>
      <c r="AL18" s="478"/>
      <c r="AM18" s="478"/>
      <c r="AN18" s="478"/>
      <c r="AO18" s="478"/>
      <c r="AP18" s="359"/>
      <c r="AQ18" s="276"/>
      <c r="AR18" s="276"/>
      <c r="AS18" s="276"/>
      <c r="AT18" s="355"/>
      <c r="AU18" s="355"/>
      <c r="AV18" s="357"/>
      <c r="AW18" s="357"/>
      <c r="AX18" s="351"/>
      <c r="AY18" s="351"/>
      <c r="AZ18" s="351"/>
      <c r="BA18" s="352"/>
      <c r="BB18" s="7"/>
      <c r="BC18" s="7"/>
    </row>
    <row r="19" spans="1:55" ht="7.5" customHeight="1">
      <c r="A19" s="21"/>
      <c r="B19" s="389"/>
      <c r="C19" s="389"/>
      <c r="D19" s="389"/>
      <c r="E19" s="375"/>
      <c r="F19" s="376"/>
      <c r="G19" s="376"/>
      <c r="H19" s="376"/>
      <c r="L19" s="7"/>
      <c r="M19" s="170"/>
      <c r="N19" s="170"/>
      <c r="O19" s="170"/>
      <c r="P19" s="170"/>
      <c r="Q19" s="170"/>
      <c r="R19" s="415"/>
      <c r="S19" s="369"/>
      <c r="T19" s="347"/>
      <c r="U19" s="347"/>
      <c r="V19" s="347"/>
      <c r="W19" s="350"/>
      <c r="X19" s="347"/>
      <c r="Y19" s="347"/>
      <c r="Z19" s="350"/>
      <c r="AA19" s="347"/>
      <c r="AB19" s="347"/>
      <c r="AC19" s="350"/>
      <c r="AD19" s="19"/>
      <c r="AE19" s="479"/>
      <c r="AF19" s="479"/>
      <c r="AG19" s="479"/>
      <c r="AH19" s="479"/>
      <c r="AI19" s="479"/>
      <c r="AJ19" s="479"/>
      <c r="AK19" s="479"/>
      <c r="AL19" s="479"/>
      <c r="AM19" s="479"/>
      <c r="AN19" s="479"/>
      <c r="AO19" s="479"/>
      <c r="AP19" s="360"/>
      <c r="AQ19" s="277"/>
      <c r="AR19" s="277"/>
      <c r="AS19" s="277"/>
      <c r="AT19" s="356"/>
      <c r="AU19" s="356"/>
      <c r="AV19" s="358"/>
      <c r="AW19" s="358"/>
      <c r="AX19" s="353"/>
      <c r="AY19" s="353"/>
      <c r="AZ19" s="353"/>
      <c r="BA19" s="354"/>
      <c r="BB19" s="7"/>
      <c r="BC19" s="7"/>
    </row>
    <row r="20" spans="1:55" ht="7.5" customHeight="1">
      <c r="A20" s="21"/>
      <c r="B20" s="389"/>
      <c r="C20" s="389"/>
      <c r="D20" s="389"/>
      <c r="E20" s="375" t="s">
        <v>106</v>
      </c>
      <c r="F20" s="376"/>
      <c r="G20" s="376"/>
      <c r="H20" s="376"/>
      <c r="L20" s="7"/>
      <c r="M20" s="414" t="s">
        <v>29</v>
      </c>
      <c r="N20" s="154"/>
      <c r="O20" s="154"/>
      <c r="P20" s="154"/>
      <c r="Q20" s="154"/>
      <c r="R20" s="154"/>
      <c r="S20" s="486"/>
      <c r="T20" s="486"/>
      <c r="U20" s="486"/>
      <c r="V20" s="486"/>
      <c r="W20" s="486"/>
      <c r="X20" s="486"/>
      <c r="Y20" s="486"/>
      <c r="Z20" s="486"/>
      <c r="AA20" s="486"/>
      <c r="AB20" s="486"/>
      <c r="AC20" s="486"/>
      <c r="AD20" s="486"/>
      <c r="AE20" s="434" t="str">
        <f>IF(I12="○","①．受診した","１．受診した")</f>
        <v>１．受診した</v>
      </c>
      <c r="AF20" s="435"/>
      <c r="AG20" s="435"/>
      <c r="AH20" s="435"/>
      <c r="AI20" s="435"/>
      <c r="AJ20" s="435"/>
      <c r="AK20" s="435"/>
      <c r="AL20" s="435" t="str">
        <f>IF(J12="○","②．受診していない","２．受診していない")</f>
        <v>２．受診していない</v>
      </c>
      <c r="AM20" s="435"/>
      <c r="AN20" s="435"/>
      <c r="AO20" s="435"/>
      <c r="AP20" s="276"/>
      <c r="AQ20" s="276"/>
      <c r="AR20" s="276"/>
      <c r="AS20" s="276"/>
      <c r="AT20" s="276"/>
      <c r="AU20" s="276"/>
      <c r="AV20" s="276"/>
      <c r="AW20" s="276"/>
      <c r="AX20" s="276"/>
      <c r="AY20" s="276"/>
      <c r="AZ20" s="276"/>
      <c r="BA20" s="436"/>
      <c r="BB20" s="7"/>
      <c r="BC20" s="7"/>
    </row>
    <row r="21" spans="1:55" ht="7.5" customHeight="1">
      <c r="A21" s="21"/>
      <c r="B21" s="389"/>
      <c r="C21" s="389"/>
      <c r="D21" s="389"/>
      <c r="E21" s="375"/>
      <c r="F21" s="376"/>
      <c r="G21" s="376"/>
      <c r="H21" s="376"/>
      <c r="L21" s="7"/>
      <c r="M21" s="154"/>
      <c r="N21" s="154"/>
      <c r="O21" s="154"/>
      <c r="P21" s="154"/>
      <c r="Q21" s="154"/>
      <c r="R21" s="154"/>
      <c r="S21" s="154"/>
      <c r="T21" s="154"/>
      <c r="U21" s="154"/>
      <c r="V21" s="154"/>
      <c r="W21" s="154"/>
      <c r="X21" s="154"/>
      <c r="Y21" s="154"/>
      <c r="Z21" s="154"/>
      <c r="AA21" s="154"/>
      <c r="AB21" s="154"/>
      <c r="AC21" s="154"/>
      <c r="AD21" s="154"/>
      <c r="AE21" s="359"/>
      <c r="AF21" s="276"/>
      <c r="AG21" s="276"/>
      <c r="AH21" s="276"/>
      <c r="AI21" s="276"/>
      <c r="AJ21" s="276"/>
      <c r="AK21" s="276"/>
      <c r="AL21" s="276"/>
      <c r="AM21" s="276"/>
      <c r="AN21" s="276"/>
      <c r="AO21" s="276"/>
      <c r="AP21" s="276"/>
      <c r="AQ21" s="276"/>
      <c r="AR21" s="276"/>
      <c r="AS21" s="276"/>
      <c r="AT21" s="276"/>
      <c r="AU21" s="276"/>
      <c r="AV21" s="276"/>
      <c r="AW21" s="276"/>
      <c r="AX21" s="276"/>
      <c r="AY21" s="276"/>
      <c r="AZ21" s="276"/>
      <c r="BA21" s="436"/>
      <c r="BB21" s="7"/>
      <c r="BC21" s="7"/>
    </row>
    <row r="22" spans="1:55" ht="7.5" customHeight="1">
      <c r="A22" s="21"/>
      <c r="B22" s="389"/>
      <c r="C22" s="389"/>
      <c r="D22" s="389"/>
      <c r="E22" s="375" t="s">
        <v>107</v>
      </c>
      <c r="F22" s="376"/>
      <c r="G22" s="376"/>
      <c r="H22" s="376"/>
      <c r="L22" s="7"/>
      <c r="M22" s="154"/>
      <c r="N22" s="154"/>
      <c r="O22" s="154"/>
      <c r="P22" s="154"/>
      <c r="Q22" s="154"/>
      <c r="R22" s="154"/>
      <c r="S22" s="154"/>
      <c r="T22" s="154"/>
      <c r="U22" s="154"/>
      <c r="V22" s="154"/>
      <c r="W22" s="154"/>
      <c r="X22" s="154"/>
      <c r="Y22" s="154"/>
      <c r="Z22" s="154"/>
      <c r="AA22" s="154"/>
      <c r="AB22" s="154"/>
      <c r="AC22" s="154"/>
      <c r="AD22" s="154"/>
      <c r="AE22" s="359"/>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436"/>
      <c r="BB22" s="7"/>
      <c r="BC22" s="7"/>
    </row>
    <row r="23" spans="1:55" ht="7.5" customHeight="1">
      <c r="A23" s="21"/>
      <c r="B23" s="389"/>
      <c r="C23" s="389"/>
      <c r="D23" s="389"/>
      <c r="E23" s="375"/>
      <c r="F23" s="376"/>
      <c r="G23" s="376"/>
      <c r="H23" s="376"/>
      <c r="L23" s="7"/>
      <c r="M23" s="154"/>
      <c r="N23" s="154"/>
      <c r="O23" s="154"/>
      <c r="P23" s="154"/>
      <c r="Q23" s="154"/>
      <c r="R23" s="154"/>
      <c r="S23" s="154"/>
      <c r="T23" s="154"/>
      <c r="U23" s="154"/>
      <c r="V23" s="154"/>
      <c r="W23" s="154"/>
      <c r="X23" s="154"/>
      <c r="Y23" s="154"/>
      <c r="Z23" s="154"/>
      <c r="AA23" s="154"/>
      <c r="AB23" s="154"/>
      <c r="AC23" s="154"/>
      <c r="AD23" s="154"/>
      <c r="AE23" s="359"/>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436"/>
      <c r="BB23" s="7"/>
      <c r="BC23" s="7"/>
    </row>
    <row r="24" spans="1:55" ht="7.5" customHeight="1">
      <c r="A24" s="22"/>
      <c r="B24" s="406" t="s">
        <v>89</v>
      </c>
      <c r="C24" s="406"/>
      <c r="D24" s="406"/>
      <c r="E24" s="406"/>
      <c r="F24" s="406"/>
      <c r="G24" s="407"/>
      <c r="H24" s="407"/>
      <c r="I24" s="30"/>
      <c r="J24" s="30"/>
      <c r="K24" s="30"/>
      <c r="L24" s="7"/>
      <c r="M24" s="154"/>
      <c r="N24" s="154"/>
      <c r="O24" s="154"/>
      <c r="P24" s="154"/>
      <c r="Q24" s="154"/>
      <c r="R24" s="154"/>
      <c r="S24" s="154"/>
      <c r="T24" s="154"/>
      <c r="U24" s="154"/>
      <c r="V24" s="154"/>
      <c r="W24" s="154"/>
      <c r="X24" s="154"/>
      <c r="Y24" s="154"/>
      <c r="Z24" s="154"/>
      <c r="AA24" s="154"/>
      <c r="AB24" s="154"/>
      <c r="AC24" s="154"/>
      <c r="AD24" s="154"/>
      <c r="AE24" s="359"/>
      <c r="AF24" s="276"/>
      <c r="AG24" s="276"/>
      <c r="AH24" s="276"/>
      <c r="AI24" s="276"/>
      <c r="AJ24" s="276"/>
      <c r="AK24" s="276"/>
      <c r="AL24" s="276"/>
      <c r="AM24" s="276"/>
      <c r="AN24" s="276"/>
      <c r="AO24" s="276"/>
      <c r="AP24" s="276"/>
      <c r="AQ24" s="276"/>
      <c r="AR24" s="276"/>
      <c r="AS24" s="276"/>
      <c r="AT24" s="276"/>
      <c r="AU24" s="276"/>
      <c r="AV24" s="276"/>
      <c r="AW24" s="276"/>
      <c r="AX24" s="276"/>
      <c r="AY24" s="276"/>
      <c r="AZ24" s="276"/>
      <c r="BA24" s="436"/>
      <c r="BB24" s="7"/>
      <c r="BC24" s="7"/>
    </row>
    <row r="25" spans="1:55" ht="7.5" customHeight="1">
      <c r="A25" s="22"/>
      <c r="B25" s="407"/>
      <c r="C25" s="407"/>
      <c r="D25" s="407"/>
      <c r="E25" s="407"/>
      <c r="F25" s="407"/>
      <c r="G25" s="407"/>
      <c r="H25" s="407"/>
      <c r="I25" s="30"/>
      <c r="J25" s="30"/>
      <c r="K25" s="30"/>
      <c r="L25" s="7"/>
      <c r="M25" s="154"/>
      <c r="N25" s="154"/>
      <c r="O25" s="154"/>
      <c r="P25" s="154"/>
      <c r="Q25" s="154"/>
      <c r="R25" s="154"/>
      <c r="S25" s="154"/>
      <c r="T25" s="154"/>
      <c r="U25" s="154"/>
      <c r="V25" s="154"/>
      <c r="W25" s="154"/>
      <c r="X25" s="154"/>
      <c r="Y25" s="154"/>
      <c r="Z25" s="154"/>
      <c r="AA25" s="154"/>
      <c r="AB25" s="154"/>
      <c r="AC25" s="154"/>
      <c r="AD25" s="154"/>
      <c r="AE25" s="359"/>
      <c r="AF25" s="276"/>
      <c r="AG25" s="276"/>
      <c r="AH25" s="276"/>
      <c r="AI25" s="276"/>
      <c r="AJ25" s="276"/>
      <c r="AK25" s="276"/>
      <c r="AL25" s="276"/>
      <c r="AM25" s="276"/>
      <c r="AN25" s="276"/>
      <c r="AO25" s="276"/>
      <c r="AP25" s="276"/>
      <c r="AQ25" s="276"/>
      <c r="AR25" s="276"/>
      <c r="AS25" s="276"/>
      <c r="AT25" s="276"/>
      <c r="AU25" s="276"/>
      <c r="AV25" s="276"/>
      <c r="AW25" s="276"/>
      <c r="AX25" s="276"/>
      <c r="AY25" s="276"/>
      <c r="AZ25" s="276"/>
      <c r="BA25" s="436"/>
      <c r="BB25" s="7"/>
      <c r="BC25" s="7"/>
    </row>
    <row r="26" spans="1:55" ht="7.5" customHeight="1">
      <c r="A26" s="22"/>
      <c r="B26" s="407"/>
      <c r="C26" s="407"/>
      <c r="D26" s="407"/>
      <c r="E26" s="407"/>
      <c r="F26" s="407"/>
      <c r="G26" s="407"/>
      <c r="H26" s="407"/>
      <c r="I26" s="30"/>
      <c r="J26" s="30"/>
      <c r="K26" s="30"/>
      <c r="L26" s="7"/>
      <c r="M26" s="154"/>
      <c r="N26" s="154"/>
      <c r="O26" s="154"/>
      <c r="P26" s="154"/>
      <c r="Q26" s="154"/>
      <c r="R26" s="154"/>
      <c r="S26" s="154"/>
      <c r="T26" s="154"/>
      <c r="U26" s="154"/>
      <c r="V26" s="154"/>
      <c r="W26" s="154"/>
      <c r="X26" s="154"/>
      <c r="Y26" s="154"/>
      <c r="Z26" s="154"/>
      <c r="AA26" s="154"/>
      <c r="AB26" s="154"/>
      <c r="AC26" s="154"/>
      <c r="AD26" s="154"/>
      <c r="AE26" s="359"/>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436"/>
      <c r="BB26" s="7"/>
      <c r="BC26" s="7"/>
    </row>
    <row r="27" spans="1:55" ht="7.5" customHeight="1">
      <c r="A27" s="22"/>
      <c r="B27" s="407"/>
      <c r="C27" s="407"/>
      <c r="D27" s="407"/>
      <c r="E27" s="407"/>
      <c r="F27" s="407"/>
      <c r="G27" s="407"/>
      <c r="H27" s="407"/>
      <c r="I27" s="30"/>
      <c r="J27" s="30"/>
      <c r="K27" s="30"/>
      <c r="L27" s="7"/>
      <c r="M27" s="154"/>
      <c r="N27" s="154"/>
      <c r="O27" s="154"/>
      <c r="P27" s="154"/>
      <c r="Q27" s="154"/>
      <c r="R27" s="154"/>
      <c r="S27" s="154"/>
      <c r="T27" s="154"/>
      <c r="U27" s="154"/>
      <c r="V27" s="154"/>
      <c r="W27" s="154"/>
      <c r="X27" s="154"/>
      <c r="Y27" s="154"/>
      <c r="Z27" s="154"/>
      <c r="AA27" s="154"/>
      <c r="AB27" s="154"/>
      <c r="AC27" s="154"/>
      <c r="AD27" s="154"/>
      <c r="AE27" s="360"/>
      <c r="AF27" s="277"/>
      <c r="AG27" s="277"/>
      <c r="AH27" s="277"/>
      <c r="AI27" s="277"/>
      <c r="AJ27" s="277"/>
      <c r="AK27" s="277"/>
      <c r="AL27" s="277"/>
      <c r="AM27" s="277"/>
      <c r="AN27" s="277"/>
      <c r="AO27" s="277"/>
      <c r="AP27" s="277"/>
      <c r="AQ27" s="277"/>
      <c r="AR27" s="277"/>
      <c r="AS27" s="277"/>
      <c r="AT27" s="277"/>
      <c r="AU27" s="277"/>
      <c r="AV27" s="277"/>
      <c r="AW27" s="277"/>
      <c r="AX27" s="277"/>
      <c r="AY27" s="277"/>
      <c r="AZ27" s="277"/>
      <c r="BA27" s="437"/>
      <c r="BB27" s="7"/>
      <c r="BC27" s="7"/>
    </row>
    <row r="28" spans="1:55" ht="7.5" customHeight="1">
      <c r="A28" s="22"/>
      <c r="B28" s="399"/>
      <c r="C28" s="399"/>
      <c r="D28" s="399"/>
      <c r="E28" s="399"/>
      <c r="F28" s="399"/>
      <c r="G28" s="399"/>
      <c r="H28" s="399"/>
      <c r="I28" s="30"/>
      <c r="J28" s="30"/>
      <c r="K28" s="30"/>
      <c r="L28" s="7"/>
      <c r="M28" s="193" t="s">
        <v>30</v>
      </c>
      <c r="N28" s="156"/>
      <c r="O28" s="156"/>
      <c r="P28" s="156"/>
      <c r="Q28" s="156"/>
      <c r="R28" s="156"/>
      <c r="S28" s="156"/>
      <c r="T28" s="156"/>
      <c r="U28" s="156"/>
      <c r="V28" s="156"/>
      <c r="W28" s="156"/>
      <c r="X28" s="156"/>
      <c r="Y28" s="156"/>
      <c r="Z28" s="156"/>
      <c r="AA28" s="156"/>
      <c r="AB28" s="156"/>
      <c r="AC28" s="156"/>
      <c r="AD28" s="156"/>
      <c r="AE28" s="367" t="str">
        <f>IF(AND($I$12="○",F18&lt;&gt;""),F18,"")</f>
        <v/>
      </c>
      <c r="AF28" s="345"/>
      <c r="AG28" s="345"/>
      <c r="AH28" s="345"/>
      <c r="AI28" s="345"/>
      <c r="AJ28" s="345"/>
      <c r="AK28" s="345"/>
      <c r="AL28" s="345"/>
      <c r="AM28" s="348" t="s">
        <v>98</v>
      </c>
      <c r="AN28" s="348"/>
      <c r="AO28" s="345" t="str">
        <f>IF(AND($I$12="○",G18&lt;&gt;""),SUBSTITUTE(G18,"月",""),"")</f>
        <v/>
      </c>
      <c r="AP28" s="345"/>
      <c r="AQ28" s="348" t="s">
        <v>99</v>
      </c>
      <c r="AR28" s="348"/>
      <c r="AS28" s="345" t="str">
        <f>IF(AND($I$12="○",H18&lt;&gt;""),SUBSTITUTE(H18,"日",""),"")</f>
        <v/>
      </c>
      <c r="AT28" s="345"/>
      <c r="AU28" s="348" t="s">
        <v>100</v>
      </c>
      <c r="AV28" s="348"/>
      <c r="AW28" s="348"/>
      <c r="AX28" s="348"/>
      <c r="AY28" s="348"/>
      <c r="AZ28" s="348"/>
      <c r="BA28" s="439"/>
      <c r="BB28" s="7"/>
      <c r="BC28" s="7"/>
    </row>
    <row r="29" spans="1:55" ht="7.5" customHeight="1">
      <c r="A29" s="22"/>
      <c r="B29" s="399"/>
      <c r="C29" s="399"/>
      <c r="D29" s="399"/>
      <c r="E29" s="399"/>
      <c r="F29" s="399"/>
      <c r="G29" s="399"/>
      <c r="H29" s="399"/>
      <c r="I29" s="30"/>
      <c r="J29" s="30"/>
      <c r="K29" s="30"/>
      <c r="L29" s="7"/>
      <c r="M29" s="115"/>
      <c r="N29" s="116"/>
      <c r="O29" s="116"/>
      <c r="P29" s="116"/>
      <c r="Q29" s="116"/>
      <c r="R29" s="116"/>
      <c r="S29" s="116"/>
      <c r="T29" s="116"/>
      <c r="U29" s="116"/>
      <c r="V29" s="116"/>
      <c r="W29" s="116"/>
      <c r="X29" s="116"/>
      <c r="Y29" s="116"/>
      <c r="Z29" s="116"/>
      <c r="AA29" s="116"/>
      <c r="AB29" s="116"/>
      <c r="AC29" s="116"/>
      <c r="AD29" s="116"/>
      <c r="AE29" s="368"/>
      <c r="AF29" s="346"/>
      <c r="AG29" s="346"/>
      <c r="AH29" s="346"/>
      <c r="AI29" s="346"/>
      <c r="AJ29" s="346"/>
      <c r="AK29" s="346"/>
      <c r="AL29" s="346"/>
      <c r="AM29" s="349"/>
      <c r="AN29" s="349"/>
      <c r="AO29" s="346"/>
      <c r="AP29" s="346"/>
      <c r="AQ29" s="349"/>
      <c r="AR29" s="349"/>
      <c r="AS29" s="346"/>
      <c r="AT29" s="346"/>
      <c r="AU29" s="349"/>
      <c r="AV29" s="349"/>
      <c r="AW29" s="349"/>
      <c r="AX29" s="349"/>
      <c r="AY29" s="349"/>
      <c r="AZ29" s="349"/>
      <c r="BA29" s="440"/>
      <c r="BB29" s="7"/>
      <c r="BC29" s="7"/>
    </row>
    <row r="30" spans="1:55" ht="7.5" customHeight="1">
      <c r="A30" s="22"/>
      <c r="B30" s="399"/>
      <c r="C30" s="399"/>
      <c r="D30" s="399"/>
      <c r="E30" s="399"/>
      <c r="F30" s="399"/>
      <c r="G30" s="399"/>
      <c r="H30" s="399"/>
      <c r="I30" s="30"/>
      <c r="J30" s="30"/>
      <c r="K30" s="30"/>
      <c r="L30" s="7"/>
      <c r="M30" s="115"/>
      <c r="N30" s="116"/>
      <c r="O30" s="116"/>
      <c r="P30" s="116"/>
      <c r="Q30" s="116"/>
      <c r="R30" s="116"/>
      <c r="S30" s="116"/>
      <c r="T30" s="116"/>
      <c r="U30" s="116"/>
      <c r="V30" s="116"/>
      <c r="W30" s="116"/>
      <c r="X30" s="116"/>
      <c r="Y30" s="116"/>
      <c r="Z30" s="116"/>
      <c r="AA30" s="116"/>
      <c r="AB30" s="116"/>
      <c r="AC30" s="116"/>
      <c r="AD30" s="116"/>
      <c r="AE30" s="369"/>
      <c r="AF30" s="347"/>
      <c r="AG30" s="347"/>
      <c r="AH30" s="347"/>
      <c r="AI30" s="347"/>
      <c r="AJ30" s="347"/>
      <c r="AK30" s="347"/>
      <c r="AL30" s="347"/>
      <c r="AM30" s="350"/>
      <c r="AN30" s="350"/>
      <c r="AO30" s="347"/>
      <c r="AP30" s="347"/>
      <c r="AQ30" s="350"/>
      <c r="AR30" s="350"/>
      <c r="AS30" s="347"/>
      <c r="AT30" s="347"/>
      <c r="AU30" s="350"/>
      <c r="AV30" s="350"/>
      <c r="AW30" s="350"/>
      <c r="AX30" s="350"/>
      <c r="AY30" s="350"/>
      <c r="AZ30" s="350"/>
      <c r="BA30" s="441"/>
      <c r="BB30" s="7"/>
      <c r="BC30" s="7"/>
    </row>
    <row r="31" spans="1:55" ht="10.5" customHeight="1">
      <c r="A31" s="22"/>
      <c r="B31" s="399"/>
      <c r="C31" s="399"/>
      <c r="D31" s="399"/>
      <c r="E31" s="399"/>
      <c r="F31" s="399"/>
      <c r="G31" s="399"/>
      <c r="H31" s="399"/>
      <c r="I31" s="30"/>
      <c r="J31" s="30"/>
      <c r="K31" s="30"/>
      <c r="L31" s="7"/>
      <c r="M31" s="115"/>
      <c r="N31" s="116"/>
      <c r="O31" s="116"/>
      <c r="P31" s="116"/>
      <c r="Q31" s="116"/>
      <c r="R31" s="116"/>
      <c r="S31" s="116"/>
      <c r="T31" s="116"/>
      <c r="U31" s="116"/>
      <c r="V31" s="116"/>
      <c r="W31" s="116"/>
      <c r="X31" s="116"/>
      <c r="Y31" s="116"/>
      <c r="Z31" s="116"/>
      <c r="AA31" s="116"/>
      <c r="AB31" s="116"/>
      <c r="AC31" s="116"/>
      <c r="AD31" s="116"/>
      <c r="AE31" s="367" t="str">
        <f>IF(AND($I$12="○",F20&lt;&gt;""),F20,"")</f>
        <v/>
      </c>
      <c r="AF31" s="345"/>
      <c r="AG31" s="345"/>
      <c r="AH31" s="345"/>
      <c r="AI31" s="345"/>
      <c r="AJ31" s="345"/>
      <c r="AK31" s="345"/>
      <c r="AL31" s="345"/>
      <c r="AM31" s="348" t="s">
        <v>98</v>
      </c>
      <c r="AN31" s="348"/>
      <c r="AO31" s="345" t="str">
        <f>IF(AND($I$12="○",G20&lt;&gt;""),SUBSTITUTE(G20,"月",""),"")</f>
        <v/>
      </c>
      <c r="AP31" s="345"/>
      <c r="AQ31" s="348" t="s">
        <v>99</v>
      </c>
      <c r="AR31" s="348"/>
      <c r="AS31" s="345" t="str">
        <f>IF(AND($I$12="○",H20&lt;&gt;""),SUBSTITUTE(H20,"日",""),"")</f>
        <v/>
      </c>
      <c r="AT31" s="345"/>
      <c r="AU31" s="348" t="s">
        <v>100</v>
      </c>
      <c r="AV31" s="348"/>
      <c r="AW31" s="348"/>
      <c r="AX31" s="348"/>
      <c r="AY31" s="348"/>
      <c r="AZ31" s="348"/>
      <c r="BA31" s="439"/>
      <c r="BB31" s="7"/>
      <c r="BC31" s="7"/>
    </row>
    <row r="32" spans="1:55" ht="7.5" customHeight="1">
      <c r="A32" s="22"/>
      <c r="B32" s="399"/>
      <c r="C32" s="399"/>
      <c r="D32" s="399"/>
      <c r="E32" s="399"/>
      <c r="F32" s="399"/>
      <c r="G32" s="399"/>
      <c r="H32" s="399"/>
      <c r="I32" s="30"/>
      <c r="J32" s="30"/>
      <c r="K32" s="30"/>
      <c r="L32" s="7"/>
      <c r="M32" s="115"/>
      <c r="N32" s="116"/>
      <c r="O32" s="116"/>
      <c r="P32" s="116"/>
      <c r="Q32" s="116"/>
      <c r="R32" s="116"/>
      <c r="S32" s="116"/>
      <c r="T32" s="116"/>
      <c r="U32" s="116"/>
      <c r="V32" s="116"/>
      <c r="W32" s="116"/>
      <c r="X32" s="116"/>
      <c r="Y32" s="116"/>
      <c r="Z32" s="116"/>
      <c r="AA32" s="116"/>
      <c r="AB32" s="116"/>
      <c r="AC32" s="116"/>
      <c r="AD32" s="116"/>
      <c r="AE32" s="368"/>
      <c r="AF32" s="346"/>
      <c r="AG32" s="346"/>
      <c r="AH32" s="346"/>
      <c r="AI32" s="346"/>
      <c r="AJ32" s="346"/>
      <c r="AK32" s="346"/>
      <c r="AL32" s="346"/>
      <c r="AM32" s="349"/>
      <c r="AN32" s="349"/>
      <c r="AO32" s="346"/>
      <c r="AP32" s="346"/>
      <c r="AQ32" s="349"/>
      <c r="AR32" s="349"/>
      <c r="AS32" s="346"/>
      <c r="AT32" s="346"/>
      <c r="AU32" s="349"/>
      <c r="AV32" s="349"/>
      <c r="AW32" s="349"/>
      <c r="AX32" s="349"/>
      <c r="AY32" s="349"/>
      <c r="AZ32" s="349"/>
      <c r="BA32" s="440"/>
      <c r="BB32" s="7"/>
      <c r="BC32" s="7"/>
    </row>
    <row r="33" spans="1:55" ht="7.5" customHeight="1">
      <c r="A33" s="22"/>
      <c r="B33" s="399"/>
      <c r="C33" s="399"/>
      <c r="D33" s="399"/>
      <c r="E33" s="399"/>
      <c r="F33" s="399"/>
      <c r="G33" s="399"/>
      <c r="H33" s="399"/>
      <c r="I33" s="30"/>
      <c r="J33" s="30"/>
      <c r="K33" s="30"/>
      <c r="L33" s="7"/>
      <c r="M33" s="115"/>
      <c r="N33" s="116"/>
      <c r="O33" s="116"/>
      <c r="P33" s="116"/>
      <c r="Q33" s="116"/>
      <c r="R33" s="116"/>
      <c r="S33" s="116"/>
      <c r="T33" s="116"/>
      <c r="U33" s="116"/>
      <c r="V33" s="116"/>
      <c r="W33" s="116"/>
      <c r="X33" s="116"/>
      <c r="Y33" s="116"/>
      <c r="Z33" s="116"/>
      <c r="AA33" s="116"/>
      <c r="AB33" s="116"/>
      <c r="AC33" s="116"/>
      <c r="AD33" s="116"/>
      <c r="AE33" s="369"/>
      <c r="AF33" s="347"/>
      <c r="AG33" s="347"/>
      <c r="AH33" s="347"/>
      <c r="AI33" s="347"/>
      <c r="AJ33" s="347"/>
      <c r="AK33" s="347"/>
      <c r="AL33" s="347"/>
      <c r="AM33" s="350"/>
      <c r="AN33" s="350"/>
      <c r="AO33" s="347"/>
      <c r="AP33" s="347"/>
      <c r="AQ33" s="350"/>
      <c r="AR33" s="350"/>
      <c r="AS33" s="347"/>
      <c r="AT33" s="347"/>
      <c r="AU33" s="350"/>
      <c r="AV33" s="350"/>
      <c r="AW33" s="350"/>
      <c r="AX33" s="350"/>
      <c r="AY33" s="350"/>
      <c r="AZ33" s="350"/>
      <c r="BA33" s="441"/>
      <c r="BB33" s="7"/>
      <c r="BC33" s="7"/>
    </row>
    <row r="34" spans="1:55" ht="7.5" customHeight="1">
      <c r="A34" s="23"/>
      <c r="B34" s="400"/>
      <c r="C34" s="400"/>
      <c r="D34" s="400"/>
      <c r="E34" s="400"/>
      <c r="F34" s="400"/>
      <c r="G34" s="400"/>
      <c r="H34" s="399"/>
      <c r="I34" s="30"/>
      <c r="J34" s="30"/>
      <c r="K34" s="30"/>
      <c r="L34" s="7"/>
      <c r="M34" s="115"/>
      <c r="N34" s="116"/>
      <c r="O34" s="116"/>
      <c r="P34" s="116"/>
      <c r="Q34" s="116"/>
      <c r="R34" s="116"/>
      <c r="S34" s="116"/>
      <c r="T34" s="116"/>
      <c r="U34" s="116"/>
      <c r="V34" s="116"/>
      <c r="W34" s="116"/>
      <c r="X34" s="116"/>
      <c r="Y34" s="116"/>
      <c r="Z34" s="116"/>
      <c r="AA34" s="116"/>
      <c r="AB34" s="116"/>
      <c r="AC34" s="116"/>
      <c r="AD34" s="116"/>
      <c r="AE34" s="367" t="str">
        <f>IF(AND($I$12="○",F22&lt;&gt;""),F22,"")</f>
        <v/>
      </c>
      <c r="AF34" s="345"/>
      <c r="AG34" s="345"/>
      <c r="AH34" s="345"/>
      <c r="AI34" s="345"/>
      <c r="AJ34" s="345"/>
      <c r="AK34" s="345"/>
      <c r="AL34" s="345"/>
      <c r="AM34" s="348" t="s">
        <v>98</v>
      </c>
      <c r="AN34" s="348"/>
      <c r="AO34" s="345" t="str">
        <f>IF(AND($I$12="○",G22&lt;&gt;""),SUBSTITUTE(G22,"月",""),"")</f>
        <v/>
      </c>
      <c r="AP34" s="345"/>
      <c r="AQ34" s="348" t="s">
        <v>99</v>
      </c>
      <c r="AR34" s="348"/>
      <c r="AS34" s="345" t="str">
        <f>IF(AND($I$12="○",H22&lt;&gt;""),SUBSTITUTE(H22,"日",""),"")</f>
        <v/>
      </c>
      <c r="AT34" s="345"/>
      <c r="AU34" s="348" t="s">
        <v>100</v>
      </c>
      <c r="AV34" s="348"/>
      <c r="AW34" s="348"/>
      <c r="AX34" s="348"/>
      <c r="AY34" s="348"/>
      <c r="AZ34" s="348"/>
      <c r="BA34" s="439"/>
      <c r="BB34" s="7"/>
      <c r="BC34" s="7"/>
    </row>
    <row r="35" spans="1:55" ht="7.5" customHeight="1">
      <c r="A35" s="378" t="s">
        <v>108</v>
      </c>
      <c r="B35" s="379"/>
      <c r="C35" s="379"/>
      <c r="D35" s="380"/>
      <c r="E35" s="401" t="s">
        <v>75</v>
      </c>
      <c r="F35" s="403" t="s">
        <v>76</v>
      </c>
      <c r="G35" s="403" t="s">
        <v>77</v>
      </c>
      <c r="H35" s="405"/>
      <c r="I35" s="31"/>
      <c r="L35" s="7"/>
      <c r="M35" s="115"/>
      <c r="N35" s="116"/>
      <c r="O35" s="116"/>
      <c r="P35" s="116"/>
      <c r="Q35" s="116"/>
      <c r="R35" s="116"/>
      <c r="S35" s="116"/>
      <c r="T35" s="116"/>
      <c r="U35" s="116"/>
      <c r="V35" s="116"/>
      <c r="W35" s="116"/>
      <c r="X35" s="116"/>
      <c r="Y35" s="116"/>
      <c r="Z35" s="116"/>
      <c r="AA35" s="116"/>
      <c r="AB35" s="116"/>
      <c r="AC35" s="116"/>
      <c r="AD35" s="116"/>
      <c r="AE35" s="368"/>
      <c r="AF35" s="346"/>
      <c r="AG35" s="346"/>
      <c r="AH35" s="346"/>
      <c r="AI35" s="346"/>
      <c r="AJ35" s="346"/>
      <c r="AK35" s="346"/>
      <c r="AL35" s="346"/>
      <c r="AM35" s="349"/>
      <c r="AN35" s="349"/>
      <c r="AO35" s="346"/>
      <c r="AP35" s="346"/>
      <c r="AQ35" s="349"/>
      <c r="AR35" s="349"/>
      <c r="AS35" s="346"/>
      <c r="AT35" s="346"/>
      <c r="AU35" s="349"/>
      <c r="AV35" s="349"/>
      <c r="AW35" s="349"/>
      <c r="AX35" s="349"/>
      <c r="AY35" s="349"/>
      <c r="AZ35" s="349"/>
      <c r="BA35" s="440"/>
      <c r="BB35" s="7"/>
      <c r="BC35" s="7"/>
    </row>
    <row r="36" spans="1:55" ht="7.5" customHeight="1">
      <c r="A36" s="378"/>
      <c r="B36" s="379"/>
      <c r="C36" s="379"/>
      <c r="D36" s="380"/>
      <c r="E36" s="402"/>
      <c r="F36" s="404"/>
      <c r="G36" s="404"/>
      <c r="H36" s="405"/>
      <c r="I36" s="31"/>
      <c r="L36" s="7"/>
      <c r="M36" s="118"/>
      <c r="N36" s="119"/>
      <c r="O36" s="119"/>
      <c r="P36" s="119"/>
      <c r="Q36" s="119"/>
      <c r="R36" s="119"/>
      <c r="S36" s="119"/>
      <c r="T36" s="119"/>
      <c r="U36" s="119"/>
      <c r="V36" s="119"/>
      <c r="W36" s="119"/>
      <c r="X36" s="119"/>
      <c r="Y36" s="119"/>
      <c r="Z36" s="119"/>
      <c r="AA36" s="119"/>
      <c r="AB36" s="119"/>
      <c r="AC36" s="119"/>
      <c r="AD36" s="119"/>
      <c r="AE36" s="369"/>
      <c r="AF36" s="347"/>
      <c r="AG36" s="347"/>
      <c r="AH36" s="347"/>
      <c r="AI36" s="347"/>
      <c r="AJ36" s="347"/>
      <c r="AK36" s="347"/>
      <c r="AL36" s="347"/>
      <c r="AM36" s="350"/>
      <c r="AN36" s="350"/>
      <c r="AO36" s="347"/>
      <c r="AP36" s="347"/>
      <c r="AQ36" s="350"/>
      <c r="AR36" s="350"/>
      <c r="AS36" s="347"/>
      <c r="AT36" s="347"/>
      <c r="AU36" s="350"/>
      <c r="AV36" s="350"/>
      <c r="AW36" s="350"/>
      <c r="AX36" s="350"/>
      <c r="AY36" s="350"/>
      <c r="AZ36" s="350"/>
      <c r="BA36" s="441"/>
      <c r="BB36" s="7"/>
      <c r="BC36" s="7"/>
    </row>
    <row r="37" spans="1:55" ht="7.5" customHeight="1">
      <c r="A37" s="378"/>
      <c r="B37" s="379"/>
      <c r="C37" s="379"/>
      <c r="D37" s="380"/>
      <c r="E37" s="78"/>
      <c r="F37" s="377"/>
      <c r="G37" s="377"/>
      <c r="H37" s="389" t="s">
        <v>80</v>
      </c>
      <c r="L37" s="7"/>
      <c r="M37" s="193" t="s">
        <v>32</v>
      </c>
      <c r="N37" s="156"/>
      <c r="O37" s="156"/>
      <c r="P37" s="156"/>
      <c r="Q37" s="156"/>
      <c r="R37" s="156"/>
      <c r="S37" s="156"/>
      <c r="T37" s="156"/>
      <c r="U37" s="156"/>
      <c r="V37" s="156"/>
      <c r="W37" s="156"/>
      <c r="X37" s="156"/>
      <c r="Y37" s="156"/>
      <c r="Z37" s="156"/>
      <c r="AA37" s="156"/>
      <c r="AB37" s="156"/>
      <c r="AC37" s="156"/>
      <c r="AD37" s="157"/>
      <c r="AE37" s="434" t="str">
        <f>IF(AND(J12="○",B28&lt;&gt;""),B28,"")</f>
        <v/>
      </c>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87"/>
      <c r="BB37" s="7"/>
      <c r="BC37" s="7"/>
    </row>
    <row r="38" spans="1:55" ht="7.5" customHeight="1">
      <c r="A38" s="378"/>
      <c r="B38" s="379"/>
      <c r="C38" s="379"/>
      <c r="D38" s="380"/>
      <c r="E38" s="373"/>
      <c r="F38" s="376"/>
      <c r="G38" s="376"/>
      <c r="H38" s="389"/>
      <c r="L38" s="7"/>
      <c r="M38" s="115"/>
      <c r="N38" s="116"/>
      <c r="O38" s="116"/>
      <c r="P38" s="116"/>
      <c r="Q38" s="116"/>
      <c r="R38" s="116"/>
      <c r="S38" s="116"/>
      <c r="T38" s="116"/>
      <c r="U38" s="116"/>
      <c r="V38" s="116"/>
      <c r="W38" s="116"/>
      <c r="X38" s="116"/>
      <c r="Y38" s="116"/>
      <c r="Z38" s="116"/>
      <c r="AA38" s="116"/>
      <c r="AB38" s="116"/>
      <c r="AC38" s="116"/>
      <c r="AD38" s="117"/>
      <c r="AE38" s="359"/>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436"/>
      <c r="BB38" s="7"/>
      <c r="BC38" s="7"/>
    </row>
    <row r="39" spans="1:55" ht="7.5" customHeight="1">
      <c r="A39" s="378"/>
      <c r="B39" s="379"/>
      <c r="C39" s="379"/>
      <c r="D39" s="380"/>
      <c r="E39" s="373"/>
      <c r="F39" s="376"/>
      <c r="G39" s="376"/>
      <c r="H39" s="389" t="s">
        <v>81</v>
      </c>
      <c r="L39" s="7"/>
      <c r="M39" s="115"/>
      <c r="N39" s="116"/>
      <c r="O39" s="116"/>
      <c r="P39" s="116"/>
      <c r="Q39" s="116"/>
      <c r="R39" s="116"/>
      <c r="S39" s="116"/>
      <c r="T39" s="116"/>
      <c r="U39" s="116"/>
      <c r="V39" s="116"/>
      <c r="W39" s="116"/>
      <c r="X39" s="116"/>
      <c r="Y39" s="116"/>
      <c r="Z39" s="116"/>
      <c r="AA39" s="116"/>
      <c r="AB39" s="116"/>
      <c r="AC39" s="116"/>
      <c r="AD39" s="117"/>
      <c r="AE39" s="359"/>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436"/>
      <c r="BB39" s="7"/>
      <c r="BC39" s="7"/>
    </row>
    <row r="40" spans="1:55" ht="7.5" customHeight="1">
      <c r="A40" s="378"/>
      <c r="B40" s="381"/>
      <c r="C40" s="381"/>
      <c r="D40" s="382"/>
      <c r="E40" s="75"/>
      <c r="F40" s="383"/>
      <c r="G40" s="376"/>
      <c r="H40" s="389"/>
      <c r="L40" s="7"/>
      <c r="M40" s="115"/>
      <c r="N40" s="116"/>
      <c r="O40" s="116"/>
      <c r="P40" s="116"/>
      <c r="Q40" s="116"/>
      <c r="R40" s="116"/>
      <c r="S40" s="116"/>
      <c r="T40" s="116"/>
      <c r="U40" s="116"/>
      <c r="V40" s="116"/>
      <c r="W40" s="116"/>
      <c r="X40" s="116"/>
      <c r="Y40" s="116"/>
      <c r="Z40" s="116"/>
      <c r="AA40" s="116"/>
      <c r="AB40" s="116"/>
      <c r="AC40" s="116"/>
      <c r="AD40" s="117"/>
      <c r="AE40" s="359"/>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436"/>
      <c r="BB40" s="7"/>
      <c r="BC40" s="7"/>
    </row>
    <row r="41" spans="1:55" ht="7.5" customHeight="1">
      <c r="A41" s="27"/>
      <c r="B41" s="370" t="s">
        <v>83</v>
      </c>
      <c r="C41" s="371"/>
      <c r="D41" s="371"/>
      <c r="E41" s="371"/>
      <c r="F41" s="372"/>
      <c r="G41" s="373"/>
      <c r="H41" s="389" t="s">
        <v>82</v>
      </c>
      <c r="L41" s="7"/>
      <c r="M41" s="115"/>
      <c r="N41" s="116"/>
      <c r="O41" s="116"/>
      <c r="P41" s="116"/>
      <c r="Q41" s="116"/>
      <c r="R41" s="116"/>
      <c r="S41" s="116"/>
      <c r="T41" s="116"/>
      <c r="U41" s="116"/>
      <c r="V41" s="116"/>
      <c r="W41" s="116"/>
      <c r="X41" s="116"/>
      <c r="Y41" s="116"/>
      <c r="Z41" s="116"/>
      <c r="AA41" s="116"/>
      <c r="AB41" s="116"/>
      <c r="AC41" s="116"/>
      <c r="AD41" s="117"/>
      <c r="AE41" s="359"/>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436"/>
      <c r="BB41" s="7"/>
      <c r="BC41" s="7"/>
    </row>
    <row r="42" spans="1:55" ht="7.5" customHeight="1">
      <c r="A42" s="21"/>
      <c r="B42" s="370"/>
      <c r="C42" s="371"/>
      <c r="D42" s="371"/>
      <c r="E42" s="371"/>
      <c r="F42" s="372"/>
      <c r="G42" s="373"/>
      <c r="H42" s="389"/>
      <c r="L42" s="7"/>
      <c r="M42" s="115"/>
      <c r="N42" s="116"/>
      <c r="O42" s="116"/>
      <c r="P42" s="116"/>
      <c r="Q42" s="116"/>
      <c r="R42" s="116"/>
      <c r="S42" s="116"/>
      <c r="T42" s="116"/>
      <c r="U42" s="116"/>
      <c r="V42" s="116"/>
      <c r="W42" s="116"/>
      <c r="X42" s="116"/>
      <c r="Y42" s="116"/>
      <c r="Z42" s="116"/>
      <c r="AA42" s="116"/>
      <c r="AB42" s="116"/>
      <c r="AC42" s="116"/>
      <c r="AD42" s="117"/>
      <c r="AE42" s="359"/>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436"/>
      <c r="BB42" s="7"/>
      <c r="BC42" s="7"/>
    </row>
    <row r="43" spans="1:55" ht="7.5" customHeight="1">
      <c r="A43" s="21"/>
      <c r="B43" s="370"/>
      <c r="C43" s="371"/>
      <c r="D43" s="371"/>
      <c r="E43" s="371"/>
      <c r="F43" s="372"/>
      <c r="G43" s="373"/>
      <c r="H43" s="389"/>
      <c r="L43" s="7"/>
      <c r="M43" s="115"/>
      <c r="N43" s="116"/>
      <c r="O43" s="116"/>
      <c r="P43" s="116"/>
      <c r="Q43" s="116"/>
      <c r="R43" s="116"/>
      <c r="S43" s="116"/>
      <c r="T43" s="116"/>
      <c r="U43" s="116"/>
      <c r="V43" s="116"/>
      <c r="W43" s="116"/>
      <c r="X43" s="116"/>
      <c r="Y43" s="116"/>
      <c r="Z43" s="116"/>
      <c r="AA43" s="116"/>
      <c r="AB43" s="116"/>
      <c r="AC43" s="116"/>
      <c r="AD43" s="117"/>
      <c r="AE43" s="359"/>
      <c r="AF43" s="276"/>
      <c r="AG43" s="276"/>
      <c r="AH43" s="276"/>
      <c r="AI43" s="276"/>
      <c r="AJ43" s="276"/>
      <c r="AK43" s="276"/>
      <c r="AL43" s="276"/>
      <c r="AM43" s="276"/>
      <c r="AN43" s="276"/>
      <c r="AO43" s="276"/>
      <c r="AP43" s="276"/>
      <c r="AQ43" s="276"/>
      <c r="AR43" s="276"/>
      <c r="AS43" s="276"/>
      <c r="AT43" s="276"/>
      <c r="AU43" s="276"/>
      <c r="AV43" s="276"/>
      <c r="AW43" s="276"/>
      <c r="AX43" s="276"/>
      <c r="AY43" s="276"/>
      <c r="AZ43" s="276"/>
      <c r="BA43" s="436"/>
      <c r="BB43" s="7"/>
      <c r="BC43" s="7"/>
    </row>
    <row r="44" spans="1:55" ht="7.5" customHeight="1">
      <c r="A44" s="21"/>
      <c r="B44" s="370"/>
      <c r="C44" s="371"/>
      <c r="D44" s="371"/>
      <c r="E44" s="371"/>
      <c r="F44" s="372"/>
      <c r="G44" s="373"/>
      <c r="H44" s="389"/>
      <c r="L44" s="7"/>
      <c r="M44" s="118"/>
      <c r="N44" s="119"/>
      <c r="O44" s="119"/>
      <c r="P44" s="119"/>
      <c r="Q44" s="119"/>
      <c r="R44" s="119"/>
      <c r="S44" s="119"/>
      <c r="T44" s="119"/>
      <c r="U44" s="119"/>
      <c r="V44" s="119"/>
      <c r="W44" s="119"/>
      <c r="X44" s="119"/>
      <c r="Y44" s="119"/>
      <c r="Z44" s="119"/>
      <c r="AA44" s="119"/>
      <c r="AB44" s="119"/>
      <c r="AC44" s="119"/>
      <c r="AD44" s="120"/>
      <c r="AE44" s="360"/>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437"/>
      <c r="BB44" s="7"/>
      <c r="BC44" s="7"/>
    </row>
    <row r="45" spans="1:55" ht="7.5" customHeight="1">
      <c r="A45" s="21"/>
      <c r="B45" s="370" t="s">
        <v>84</v>
      </c>
      <c r="C45" s="371"/>
      <c r="D45" s="371"/>
      <c r="E45" s="371"/>
      <c r="F45" s="372"/>
      <c r="G45" s="395"/>
      <c r="H45" s="396"/>
      <c r="I45" s="485" t="str">
        <f>IF($G$45="給与等の「支給がある」","○","")</f>
        <v/>
      </c>
      <c r="J45" s="485" t="str">
        <f>IF($G$45="給与等の「支給はない」","○","")</f>
        <v/>
      </c>
      <c r="K45" s="32"/>
      <c r="L45" s="7"/>
      <c r="M45" s="471" t="s">
        <v>55</v>
      </c>
      <c r="N45" s="472"/>
      <c r="O45" s="472"/>
      <c r="P45" s="472"/>
      <c r="Q45" s="472"/>
      <c r="R45" s="472"/>
      <c r="S45" s="172" t="str">
        <f>IF(E37="","",E37)</f>
        <v/>
      </c>
      <c r="T45" s="173"/>
      <c r="U45" s="173"/>
      <c r="V45" s="251" t="s">
        <v>98</v>
      </c>
      <c r="W45" s="173" t="str">
        <f>IF(F37="","",SUBSTITUTE(F37,"月",""))</f>
        <v/>
      </c>
      <c r="X45" s="173"/>
      <c r="Y45" s="251" t="s">
        <v>99</v>
      </c>
      <c r="Z45" s="173" t="str">
        <f>IF(G37="","",SUBSTITUTE(G37,"日",""))</f>
        <v/>
      </c>
      <c r="AA45" s="173"/>
      <c r="AB45" s="490" t="s">
        <v>102</v>
      </c>
      <c r="AC45" s="490"/>
      <c r="AD45" s="491"/>
      <c r="AE45" s="194" t="s">
        <v>49</v>
      </c>
      <c r="AF45" s="128"/>
      <c r="AG45" s="128"/>
      <c r="AH45" s="128"/>
      <c r="AI45" s="128"/>
      <c r="AJ45" s="128"/>
      <c r="AK45" s="128"/>
      <c r="AL45" s="128"/>
      <c r="AM45" s="128"/>
      <c r="AN45" s="128"/>
      <c r="AO45" s="128"/>
      <c r="AP45" s="128"/>
      <c r="AQ45" s="128"/>
      <c r="AR45" s="128"/>
      <c r="AS45" s="128"/>
      <c r="AT45" s="128"/>
      <c r="AU45" s="129"/>
      <c r="AV45" s="172" t="str">
        <f>IF(G41="","",G41)</f>
        <v/>
      </c>
      <c r="AW45" s="173"/>
      <c r="AX45" s="173"/>
      <c r="AY45" s="348" t="s">
        <v>100</v>
      </c>
      <c r="AZ45" s="348"/>
      <c r="BA45" s="439"/>
      <c r="BB45" s="7"/>
      <c r="BC45" s="7"/>
    </row>
    <row r="46" spans="1:55" ht="7.5" customHeight="1">
      <c r="A46" s="21"/>
      <c r="B46" s="370"/>
      <c r="C46" s="371"/>
      <c r="D46" s="371"/>
      <c r="E46" s="371"/>
      <c r="F46" s="372"/>
      <c r="G46" s="395"/>
      <c r="H46" s="396"/>
      <c r="I46" s="485"/>
      <c r="J46" s="485"/>
      <c r="K46" s="32"/>
      <c r="L46" s="7"/>
      <c r="M46" s="473"/>
      <c r="N46" s="474"/>
      <c r="O46" s="474"/>
      <c r="P46" s="474"/>
      <c r="Q46" s="474"/>
      <c r="R46" s="474"/>
      <c r="S46" s="174"/>
      <c r="T46" s="175"/>
      <c r="U46" s="175"/>
      <c r="V46" s="253"/>
      <c r="W46" s="175"/>
      <c r="X46" s="175"/>
      <c r="Y46" s="253"/>
      <c r="Z46" s="175"/>
      <c r="AA46" s="175"/>
      <c r="AB46" s="492"/>
      <c r="AC46" s="492"/>
      <c r="AD46" s="493"/>
      <c r="AE46" s="130"/>
      <c r="AF46" s="131"/>
      <c r="AG46" s="131"/>
      <c r="AH46" s="131"/>
      <c r="AI46" s="131"/>
      <c r="AJ46" s="131"/>
      <c r="AK46" s="131"/>
      <c r="AL46" s="131"/>
      <c r="AM46" s="131"/>
      <c r="AN46" s="131"/>
      <c r="AO46" s="131"/>
      <c r="AP46" s="131"/>
      <c r="AQ46" s="131"/>
      <c r="AR46" s="131"/>
      <c r="AS46" s="131"/>
      <c r="AT46" s="131"/>
      <c r="AU46" s="132"/>
      <c r="AV46" s="174"/>
      <c r="AW46" s="175"/>
      <c r="AX46" s="175"/>
      <c r="AY46" s="349"/>
      <c r="AZ46" s="349"/>
      <c r="BA46" s="440"/>
      <c r="BB46" s="7"/>
      <c r="BC46" s="7"/>
    </row>
    <row r="47" spans="1:55" ht="7.5" customHeight="1">
      <c r="A47" s="21"/>
      <c r="B47" s="370"/>
      <c r="C47" s="371"/>
      <c r="D47" s="371"/>
      <c r="E47" s="371"/>
      <c r="F47" s="372"/>
      <c r="G47" s="395"/>
      <c r="H47" s="396"/>
      <c r="I47" s="485"/>
      <c r="J47" s="485"/>
      <c r="K47" s="32"/>
      <c r="L47" s="7"/>
      <c r="M47" s="473"/>
      <c r="N47" s="474"/>
      <c r="O47" s="474"/>
      <c r="P47" s="474"/>
      <c r="Q47" s="474"/>
      <c r="R47" s="474"/>
      <c r="S47" s="174"/>
      <c r="T47" s="175"/>
      <c r="U47" s="175"/>
      <c r="V47" s="253"/>
      <c r="W47" s="175"/>
      <c r="X47" s="175"/>
      <c r="Y47" s="253"/>
      <c r="Z47" s="175"/>
      <c r="AA47" s="175"/>
      <c r="AB47" s="492"/>
      <c r="AC47" s="492"/>
      <c r="AD47" s="493"/>
      <c r="AE47" s="130"/>
      <c r="AF47" s="131"/>
      <c r="AG47" s="131"/>
      <c r="AH47" s="131"/>
      <c r="AI47" s="131"/>
      <c r="AJ47" s="131"/>
      <c r="AK47" s="131"/>
      <c r="AL47" s="131"/>
      <c r="AM47" s="131"/>
      <c r="AN47" s="131"/>
      <c r="AO47" s="131"/>
      <c r="AP47" s="131"/>
      <c r="AQ47" s="131"/>
      <c r="AR47" s="131"/>
      <c r="AS47" s="131"/>
      <c r="AT47" s="131"/>
      <c r="AU47" s="132"/>
      <c r="AV47" s="174"/>
      <c r="AW47" s="175"/>
      <c r="AX47" s="175"/>
      <c r="AY47" s="349"/>
      <c r="AZ47" s="349"/>
      <c r="BA47" s="440"/>
      <c r="BB47" s="7"/>
      <c r="BC47" s="7"/>
    </row>
    <row r="48" spans="1:55" ht="7.5" customHeight="1">
      <c r="A48" s="21"/>
      <c r="B48" s="370"/>
      <c r="C48" s="371"/>
      <c r="D48" s="371"/>
      <c r="E48" s="371"/>
      <c r="F48" s="372"/>
      <c r="G48" s="397"/>
      <c r="H48" s="398"/>
      <c r="I48" s="485"/>
      <c r="J48" s="485"/>
      <c r="K48" s="32"/>
      <c r="L48" s="7"/>
      <c r="M48" s="473"/>
      <c r="N48" s="474"/>
      <c r="O48" s="474"/>
      <c r="P48" s="474"/>
      <c r="Q48" s="474"/>
      <c r="R48" s="474"/>
      <c r="S48" s="174"/>
      <c r="T48" s="175"/>
      <c r="U48" s="175"/>
      <c r="V48" s="253"/>
      <c r="W48" s="175"/>
      <c r="X48" s="175"/>
      <c r="Y48" s="253"/>
      <c r="Z48" s="175"/>
      <c r="AA48" s="175"/>
      <c r="AB48" s="492"/>
      <c r="AC48" s="492"/>
      <c r="AD48" s="493"/>
      <c r="AE48" s="1"/>
      <c r="AF48" s="2"/>
      <c r="AG48" s="438" t="s">
        <v>52</v>
      </c>
      <c r="AH48" s="438"/>
      <c r="AI48" s="438"/>
      <c r="AJ48" s="438"/>
      <c r="AK48" s="438"/>
      <c r="AL48" s="438"/>
      <c r="AM48" s="438"/>
      <c r="AN48" s="438"/>
      <c r="AO48" s="438"/>
      <c r="AP48" s="438"/>
      <c r="AQ48" s="438"/>
      <c r="AR48" s="438"/>
      <c r="AS48" s="438"/>
      <c r="AT48" s="438"/>
      <c r="AU48" s="3"/>
      <c r="AV48" s="174"/>
      <c r="AW48" s="175"/>
      <c r="AX48" s="175"/>
      <c r="AY48" s="349"/>
      <c r="AZ48" s="349"/>
      <c r="BA48" s="440"/>
      <c r="BB48" s="7"/>
      <c r="BC48" s="7"/>
    </row>
    <row r="49" spans="1:55" ht="7.5" customHeight="1">
      <c r="A49" s="21"/>
      <c r="B49" s="370" t="s">
        <v>85</v>
      </c>
      <c r="C49" s="371"/>
      <c r="D49" s="385"/>
      <c r="E49" s="385"/>
      <c r="F49" s="385"/>
      <c r="G49" s="385"/>
      <c r="H49" s="386"/>
      <c r="L49" s="7"/>
      <c r="M49" s="473"/>
      <c r="N49" s="474"/>
      <c r="O49" s="474"/>
      <c r="P49" s="474"/>
      <c r="Q49" s="474"/>
      <c r="R49" s="474"/>
      <c r="S49" s="172" t="str">
        <f>IF(E39="","",E39)</f>
        <v/>
      </c>
      <c r="T49" s="173"/>
      <c r="U49" s="173"/>
      <c r="V49" s="251" t="s">
        <v>98</v>
      </c>
      <c r="W49" s="173" t="str">
        <f>IF(F39="","",SUBSTITUTE(F39,"月",""))</f>
        <v/>
      </c>
      <c r="X49" s="173"/>
      <c r="Y49" s="251" t="s">
        <v>99</v>
      </c>
      <c r="Z49" s="173" t="str">
        <f>IF(G39="","",SUBSTITUTE(G39,"日",""))</f>
        <v/>
      </c>
      <c r="AA49" s="173"/>
      <c r="AB49" s="490" t="s">
        <v>101</v>
      </c>
      <c r="AC49" s="490"/>
      <c r="AD49" s="491"/>
      <c r="AE49" s="1"/>
      <c r="AF49" s="2"/>
      <c r="AG49" s="438"/>
      <c r="AH49" s="438"/>
      <c r="AI49" s="438"/>
      <c r="AJ49" s="438"/>
      <c r="AK49" s="438"/>
      <c r="AL49" s="438"/>
      <c r="AM49" s="438"/>
      <c r="AN49" s="438"/>
      <c r="AO49" s="438"/>
      <c r="AP49" s="438"/>
      <c r="AQ49" s="438"/>
      <c r="AR49" s="438"/>
      <c r="AS49" s="438"/>
      <c r="AT49" s="438"/>
      <c r="AU49" s="3"/>
      <c r="AV49" s="174"/>
      <c r="AW49" s="175"/>
      <c r="AX49" s="175"/>
      <c r="AY49" s="349"/>
      <c r="AZ49" s="349"/>
      <c r="BA49" s="440"/>
      <c r="BB49" s="7"/>
      <c r="BC49" s="7"/>
    </row>
    <row r="50" spans="1:55" ht="7.5" customHeight="1">
      <c r="A50" s="21"/>
      <c r="B50" s="384"/>
      <c r="C50" s="385"/>
      <c r="D50" s="385"/>
      <c r="E50" s="385"/>
      <c r="F50" s="385"/>
      <c r="G50" s="385"/>
      <c r="H50" s="386"/>
      <c r="L50" s="7"/>
      <c r="M50" s="473"/>
      <c r="N50" s="474"/>
      <c r="O50" s="474"/>
      <c r="P50" s="474"/>
      <c r="Q50" s="474"/>
      <c r="R50" s="474"/>
      <c r="S50" s="174"/>
      <c r="T50" s="175"/>
      <c r="U50" s="175"/>
      <c r="V50" s="253"/>
      <c r="W50" s="175"/>
      <c r="X50" s="175"/>
      <c r="Y50" s="253"/>
      <c r="Z50" s="175"/>
      <c r="AA50" s="175"/>
      <c r="AB50" s="492"/>
      <c r="AC50" s="492"/>
      <c r="AD50" s="493"/>
      <c r="AE50" s="1"/>
      <c r="AF50" s="2"/>
      <c r="AG50" s="438"/>
      <c r="AH50" s="438"/>
      <c r="AI50" s="438"/>
      <c r="AJ50" s="438"/>
      <c r="AK50" s="438"/>
      <c r="AL50" s="438"/>
      <c r="AM50" s="438"/>
      <c r="AN50" s="438"/>
      <c r="AO50" s="438"/>
      <c r="AP50" s="438"/>
      <c r="AQ50" s="438"/>
      <c r="AR50" s="438"/>
      <c r="AS50" s="438"/>
      <c r="AT50" s="438"/>
      <c r="AU50" s="3"/>
      <c r="AV50" s="174"/>
      <c r="AW50" s="175"/>
      <c r="AX50" s="175"/>
      <c r="AY50" s="349"/>
      <c r="AZ50" s="349"/>
      <c r="BA50" s="440"/>
      <c r="BB50" s="7"/>
      <c r="BC50" s="7"/>
    </row>
    <row r="51" spans="1:55" ht="23.25" customHeight="1">
      <c r="A51" s="21"/>
      <c r="B51" s="384"/>
      <c r="C51" s="385"/>
      <c r="D51" s="385"/>
      <c r="E51" s="385"/>
      <c r="F51" s="385"/>
      <c r="G51" s="385"/>
      <c r="H51" s="386"/>
      <c r="L51" s="7"/>
      <c r="M51" s="473"/>
      <c r="N51" s="474"/>
      <c r="O51" s="474"/>
      <c r="P51" s="474"/>
      <c r="Q51" s="474"/>
      <c r="R51" s="474"/>
      <c r="S51" s="174"/>
      <c r="T51" s="175"/>
      <c r="U51" s="175"/>
      <c r="V51" s="253"/>
      <c r="W51" s="175"/>
      <c r="X51" s="175"/>
      <c r="Y51" s="253"/>
      <c r="Z51" s="175"/>
      <c r="AA51" s="175"/>
      <c r="AB51" s="492"/>
      <c r="AC51" s="492"/>
      <c r="AD51" s="493"/>
      <c r="AE51" s="1"/>
      <c r="AF51" s="2"/>
      <c r="AG51" s="438"/>
      <c r="AH51" s="438"/>
      <c r="AI51" s="438"/>
      <c r="AJ51" s="438"/>
      <c r="AK51" s="438"/>
      <c r="AL51" s="438"/>
      <c r="AM51" s="438"/>
      <c r="AN51" s="438"/>
      <c r="AO51" s="438"/>
      <c r="AP51" s="438"/>
      <c r="AQ51" s="438"/>
      <c r="AR51" s="438"/>
      <c r="AS51" s="438"/>
      <c r="AT51" s="438"/>
      <c r="AU51" s="3"/>
      <c r="AV51" s="174"/>
      <c r="AW51" s="175"/>
      <c r="AX51" s="175"/>
      <c r="AY51" s="349"/>
      <c r="AZ51" s="349"/>
      <c r="BA51" s="440"/>
      <c r="BB51" s="7"/>
      <c r="BC51" s="7"/>
    </row>
    <row r="52" spans="1:55" ht="7.5" customHeight="1">
      <c r="A52" s="21"/>
      <c r="B52" s="420" t="s">
        <v>86</v>
      </c>
      <c r="C52" s="421"/>
      <c r="D52" s="422"/>
      <c r="E52" s="424" t="s">
        <v>75</v>
      </c>
      <c r="F52" s="425" t="s">
        <v>76</v>
      </c>
      <c r="G52" s="426" t="s">
        <v>77</v>
      </c>
      <c r="H52" s="423"/>
      <c r="I52" s="31"/>
      <c r="L52" s="7"/>
      <c r="M52" s="475"/>
      <c r="N52" s="476"/>
      <c r="O52" s="476"/>
      <c r="P52" s="476"/>
      <c r="Q52" s="476"/>
      <c r="R52" s="476"/>
      <c r="S52" s="174"/>
      <c r="T52" s="175"/>
      <c r="U52" s="175"/>
      <c r="V52" s="253"/>
      <c r="W52" s="175"/>
      <c r="X52" s="175"/>
      <c r="Y52" s="253"/>
      <c r="Z52" s="175"/>
      <c r="AA52" s="175"/>
      <c r="AB52" s="492"/>
      <c r="AC52" s="492"/>
      <c r="AD52" s="493"/>
      <c r="AE52" s="4"/>
      <c r="AF52" s="5"/>
      <c r="AG52" s="5"/>
      <c r="AH52" s="5"/>
      <c r="AI52" s="5"/>
      <c r="AJ52" s="5"/>
      <c r="AK52" s="5"/>
      <c r="AL52" s="5"/>
      <c r="AM52" s="5"/>
      <c r="AN52" s="5"/>
      <c r="AO52" s="5"/>
      <c r="AP52" s="5"/>
      <c r="AQ52" s="5"/>
      <c r="AR52" s="5"/>
      <c r="AS52" s="5"/>
      <c r="AT52" s="5"/>
      <c r="AU52" s="6"/>
      <c r="AV52" s="176"/>
      <c r="AW52" s="177"/>
      <c r="AX52" s="177"/>
      <c r="AY52" s="350"/>
      <c r="AZ52" s="350"/>
      <c r="BA52" s="441"/>
      <c r="BB52" s="7"/>
      <c r="BC52" s="7"/>
    </row>
    <row r="53" spans="1:55" ht="7.5" customHeight="1">
      <c r="A53" s="21"/>
      <c r="B53" s="384"/>
      <c r="C53" s="385"/>
      <c r="D53" s="386"/>
      <c r="E53" s="424"/>
      <c r="F53" s="425"/>
      <c r="G53" s="426"/>
      <c r="H53" s="405"/>
      <c r="I53" s="31"/>
      <c r="L53" s="7"/>
      <c r="M53" s="170" t="s">
        <v>47</v>
      </c>
      <c r="N53" s="170"/>
      <c r="O53" s="452" t="s">
        <v>54</v>
      </c>
      <c r="P53" s="453"/>
      <c r="Q53" s="453"/>
      <c r="R53" s="453"/>
      <c r="S53" s="453"/>
      <c r="T53" s="453"/>
      <c r="U53" s="453"/>
      <c r="V53" s="453"/>
      <c r="W53" s="453"/>
      <c r="X53" s="453"/>
      <c r="Y53" s="453"/>
      <c r="Z53" s="453"/>
      <c r="AA53" s="454"/>
      <c r="AB53" s="37"/>
      <c r="AC53" s="38"/>
      <c r="AD53" s="38"/>
      <c r="AE53" s="38"/>
      <c r="AF53" s="38"/>
      <c r="AG53" s="38"/>
      <c r="AH53" s="348" t="str">
        <f>IF(I45="○","①．　は　い","１．　は　い")</f>
        <v>１．　は　い</v>
      </c>
      <c r="AI53" s="348"/>
      <c r="AJ53" s="348"/>
      <c r="AK53" s="348"/>
      <c r="AL53" s="348"/>
      <c r="AM53" s="38"/>
      <c r="AN53" s="38"/>
      <c r="AO53" s="38"/>
      <c r="AP53" s="348" t="str">
        <f>IF(J45="○","②．　い　い　え","２．　い　い　え")</f>
        <v>２．　い　い　え</v>
      </c>
      <c r="AQ53" s="348"/>
      <c r="AR53" s="348"/>
      <c r="AS53" s="348"/>
      <c r="AT53" s="348"/>
      <c r="AU53" s="348"/>
      <c r="AV53" s="348"/>
      <c r="AW53" s="38"/>
      <c r="AX53" s="38"/>
      <c r="AY53" s="38"/>
      <c r="AZ53" s="38"/>
      <c r="BA53" s="33"/>
      <c r="BB53" s="39"/>
      <c r="BC53" s="48"/>
    </row>
    <row r="54" spans="1:55" ht="7.5" customHeight="1">
      <c r="A54" s="21"/>
      <c r="B54" s="384"/>
      <c r="C54" s="385"/>
      <c r="D54" s="386"/>
      <c r="E54" s="78"/>
      <c r="F54" s="377"/>
      <c r="G54" s="377"/>
      <c r="H54" s="389" t="s">
        <v>80</v>
      </c>
      <c r="I54" s="484" t="str">
        <f>SUBSTITUTE(ASC(E54),"年","")</f>
        <v/>
      </c>
      <c r="J54" s="484" t="str">
        <f>SUBSTITUTE(ASC(F54),"月","")</f>
        <v/>
      </c>
      <c r="K54" s="484" t="str">
        <f>SUBSTITUTE(ASC(G54),"日","")</f>
        <v/>
      </c>
      <c r="L54" s="7"/>
      <c r="M54" s="170"/>
      <c r="N54" s="170"/>
      <c r="O54" s="455"/>
      <c r="P54" s="456"/>
      <c r="Q54" s="456"/>
      <c r="R54" s="456"/>
      <c r="S54" s="456"/>
      <c r="T54" s="456"/>
      <c r="U54" s="456"/>
      <c r="V54" s="456"/>
      <c r="W54" s="456"/>
      <c r="X54" s="456"/>
      <c r="Y54" s="456"/>
      <c r="Z54" s="456"/>
      <c r="AA54" s="457"/>
      <c r="AB54" s="40"/>
      <c r="AC54" s="39"/>
      <c r="AD54" s="39"/>
      <c r="AE54" s="39"/>
      <c r="AF54" s="39"/>
      <c r="AG54" s="39"/>
      <c r="AH54" s="349"/>
      <c r="AI54" s="349"/>
      <c r="AJ54" s="349"/>
      <c r="AK54" s="349"/>
      <c r="AL54" s="349"/>
      <c r="AM54" s="39"/>
      <c r="AN54" s="39"/>
      <c r="AO54" s="39"/>
      <c r="AP54" s="349"/>
      <c r="AQ54" s="349"/>
      <c r="AR54" s="349"/>
      <c r="AS54" s="349"/>
      <c r="AT54" s="349"/>
      <c r="AU54" s="349"/>
      <c r="AV54" s="349"/>
      <c r="AW54" s="39"/>
      <c r="AX54" s="39"/>
      <c r="AY54" s="39"/>
      <c r="AZ54" s="39"/>
      <c r="BA54" s="35"/>
      <c r="BB54" s="39"/>
      <c r="BC54" s="48"/>
    </row>
    <row r="55" spans="1:55" ht="7.5" customHeight="1">
      <c r="A55" s="21"/>
      <c r="B55" s="384"/>
      <c r="C55" s="385"/>
      <c r="D55" s="386"/>
      <c r="E55" s="373"/>
      <c r="F55" s="376"/>
      <c r="G55" s="376"/>
      <c r="H55" s="389"/>
      <c r="I55" s="484"/>
      <c r="J55" s="484"/>
      <c r="K55" s="484"/>
      <c r="L55" s="7"/>
      <c r="M55" s="170"/>
      <c r="N55" s="170"/>
      <c r="O55" s="455"/>
      <c r="P55" s="456"/>
      <c r="Q55" s="456"/>
      <c r="R55" s="456"/>
      <c r="S55" s="456"/>
      <c r="T55" s="456"/>
      <c r="U55" s="456"/>
      <c r="V55" s="456"/>
      <c r="W55" s="456"/>
      <c r="X55" s="456"/>
      <c r="Y55" s="456"/>
      <c r="Z55" s="456"/>
      <c r="AA55" s="457"/>
      <c r="AB55" s="40"/>
      <c r="AC55" s="39"/>
      <c r="AD55" s="39"/>
      <c r="AE55" s="39"/>
      <c r="AF55" s="39"/>
      <c r="AG55" s="39"/>
      <c r="AH55" s="349"/>
      <c r="AI55" s="349"/>
      <c r="AJ55" s="349"/>
      <c r="AK55" s="349"/>
      <c r="AL55" s="349"/>
      <c r="AM55" s="39"/>
      <c r="AN55" s="39"/>
      <c r="AO55" s="39"/>
      <c r="AP55" s="349"/>
      <c r="AQ55" s="349"/>
      <c r="AR55" s="349"/>
      <c r="AS55" s="349"/>
      <c r="AT55" s="349"/>
      <c r="AU55" s="349"/>
      <c r="AV55" s="349"/>
      <c r="AW55" s="39"/>
      <c r="AX55" s="39"/>
      <c r="AY55" s="39"/>
      <c r="AZ55" s="39"/>
      <c r="BA55" s="35"/>
      <c r="BB55" s="39"/>
      <c r="BC55" s="48"/>
    </row>
    <row r="56" spans="1:55" ht="7.5" customHeight="1">
      <c r="A56" s="21"/>
      <c r="B56" s="384"/>
      <c r="C56" s="385"/>
      <c r="D56" s="386"/>
      <c r="E56" s="373"/>
      <c r="F56" s="376"/>
      <c r="G56" s="376"/>
      <c r="H56" s="389" t="s">
        <v>81</v>
      </c>
      <c r="I56" s="484" t="str">
        <f>SUBSTITUTE(ASC(E56),"年","")</f>
        <v/>
      </c>
      <c r="J56" s="484" t="str">
        <f>SUBSTITUTE(ASC(F56),"月","")</f>
        <v/>
      </c>
      <c r="K56" s="484" t="str">
        <f>SUBSTITUTE(ASC(G56),"日","")</f>
        <v/>
      </c>
      <c r="L56" s="7"/>
      <c r="M56" s="170"/>
      <c r="N56" s="170"/>
      <c r="O56" s="455"/>
      <c r="P56" s="456"/>
      <c r="Q56" s="456"/>
      <c r="R56" s="456"/>
      <c r="S56" s="456"/>
      <c r="T56" s="456"/>
      <c r="U56" s="456"/>
      <c r="V56" s="456"/>
      <c r="W56" s="456"/>
      <c r="X56" s="456"/>
      <c r="Y56" s="456"/>
      <c r="Z56" s="456"/>
      <c r="AA56" s="457"/>
      <c r="AB56" s="40"/>
      <c r="AC56" s="39"/>
      <c r="AD56" s="39"/>
      <c r="AE56" s="39"/>
      <c r="AF56" s="39"/>
      <c r="AG56" s="39"/>
      <c r="AH56" s="349"/>
      <c r="AI56" s="349"/>
      <c r="AJ56" s="349"/>
      <c r="AK56" s="349"/>
      <c r="AL56" s="349"/>
      <c r="AM56" s="39"/>
      <c r="AN56" s="39"/>
      <c r="AO56" s="39"/>
      <c r="AP56" s="349"/>
      <c r="AQ56" s="349"/>
      <c r="AR56" s="349"/>
      <c r="AS56" s="349"/>
      <c r="AT56" s="349"/>
      <c r="AU56" s="349"/>
      <c r="AV56" s="349"/>
      <c r="AW56" s="39"/>
      <c r="AX56" s="39"/>
      <c r="AY56" s="39"/>
      <c r="AZ56" s="39"/>
      <c r="BA56" s="35"/>
      <c r="BB56" s="39"/>
      <c r="BC56" s="48"/>
    </row>
    <row r="57" spans="1:55" ht="7.5" customHeight="1">
      <c r="A57" s="21"/>
      <c r="B57" s="384"/>
      <c r="C57" s="385"/>
      <c r="D57" s="386"/>
      <c r="E57" s="373"/>
      <c r="F57" s="376"/>
      <c r="G57" s="376"/>
      <c r="H57" s="389"/>
      <c r="I57" s="484"/>
      <c r="J57" s="484"/>
      <c r="K57" s="484"/>
      <c r="L57" s="7"/>
      <c r="M57" s="170"/>
      <c r="N57" s="170"/>
      <c r="O57" s="455"/>
      <c r="P57" s="456"/>
      <c r="Q57" s="456"/>
      <c r="R57" s="456"/>
      <c r="S57" s="456"/>
      <c r="T57" s="456"/>
      <c r="U57" s="456"/>
      <c r="V57" s="456"/>
      <c r="W57" s="456"/>
      <c r="X57" s="456"/>
      <c r="Y57" s="456"/>
      <c r="Z57" s="456"/>
      <c r="AA57" s="457"/>
      <c r="AB57" s="40"/>
      <c r="AC57" s="39"/>
      <c r="AD57" s="39"/>
      <c r="AE57" s="39"/>
      <c r="AF57" s="39"/>
      <c r="AG57" s="39"/>
      <c r="AH57" s="349"/>
      <c r="AI57" s="349"/>
      <c r="AJ57" s="349"/>
      <c r="AK57" s="349"/>
      <c r="AL57" s="349"/>
      <c r="AM57" s="39"/>
      <c r="AN57" s="39"/>
      <c r="AO57" s="39"/>
      <c r="AP57" s="349"/>
      <c r="AQ57" s="349"/>
      <c r="AR57" s="349"/>
      <c r="AS57" s="349"/>
      <c r="AT57" s="349"/>
      <c r="AU57" s="349"/>
      <c r="AV57" s="349"/>
      <c r="AW57" s="39"/>
      <c r="AX57" s="39"/>
      <c r="AY57" s="39"/>
      <c r="AZ57" s="39"/>
      <c r="BA57" s="35"/>
      <c r="BB57" s="39"/>
      <c r="BC57" s="48"/>
    </row>
    <row r="58" spans="1:55" ht="7.5" customHeight="1">
      <c r="A58" s="21"/>
      <c r="B58" s="384" t="s">
        <v>87</v>
      </c>
      <c r="C58" s="385"/>
      <c r="D58" s="386"/>
      <c r="E58" s="387"/>
      <c r="F58" s="388"/>
      <c r="G58" s="388"/>
      <c r="H58" s="389" t="s">
        <v>88</v>
      </c>
      <c r="L58" s="7"/>
      <c r="M58" s="170"/>
      <c r="N58" s="170"/>
      <c r="O58" s="458"/>
      <c r="P58" s="459"/>
      <c r="Q58" s="459"/>
      <c r="R58" s="459"/>
      <c r="S58" s="459"/>
      <c r="T58" s="459"/>
      <c r="U58" s="459"/>
      <c r="V58" s="459"/>
      <c r="W58" s="459"/>
      <c r="X58" s="459"/>
      <c r="Y58" s="459"/>
      <c r="Z58" s="459"/>
      <c r="AA58" s="460"/>
      <c r="AB58" s="41"/>
      <c r="AC58" s="42"/>
      <c r="AD58" s="42"/>
      <c r="AE58" s="42"/>
      <c r="AF58" s="42"/>
      <c r="AG58" s="42"/>
      <c r="AH58" s="350"/>
      <c r="AI58" s="350"/>
      <c r="AJ58" s="350"/>
      <c r="AK58" s="350"/>
      <c r="AL58" s="350"/>
      <c r="AM58" s="42"/>
      <c r="AN58" s="42"/>
      <c r="AO58" s="42"/>
      <c r="AP58" s="350"/>
      <c r="AQ58" s="350"/>
      <c r="AR58" s="350"/>
      <c r="AS58" s="350"/>
      <c r="AT58" s="350"/>
      <c r="AU58" s="350"/>
      <c r="AV58" s="350"/>
      <c r="AW58" s="42"/>
      <c r="AX58" s="42"/>
      <c r="AY58" s="42"/>
      <c r="AZ58" s="42"/>
      <c r="BA58" s="19"/>
      <c r="BB58" s="39"/>
      <c r="BC58" s="48"/>
    </row>
    <row r="59" spans="1:55" ht="7.5" customHeight="1">
      <c r="A59" s="21"/>
      <c r="B59" s="384"/>
      <c r="C59" s="385"/>
      <c r="D59" s="386"/>
      <c r="E59" s="387"/>
      <c r="F59" s="388"/>
      <c r="G59" s="388"/>
      <c r="H59" s="389"/>
      <c r="L59" s="7"/>
      <c r="M59" s="170" t="s">
        <v>48</v>
      </c>
      <c r="N59" s="170"/>
      <c r="O59" s="452" t="s">
        <v>50</v>
      </c>
      <c r="P59" s="453"/>
      <c r="Q59" s="453"/>
      <c r="R59" s="453"/>
      <c r="S59" s="453"/>
      <c r="T59" s="453"/>
      <c r="U59" s="453"/>
      <c r="V59" s="453"/>
      <c r="W59" s="453"/>
      <c r="X59" s="453"/>
      <c r="Y59" s="453"/>
      <c r="Z59" s="453"/>
      <c r="AA59" s="454"/>
      <c r="AB59" s="465" t="s">
        <v>40</v>
      </c>
      <c r="AC59" s="466"/>
      <c r="AD59" s="466"/>
      <c r="AE59" s="466"/>
      <c r="AF59" s="466"/>
      <c r="AG59" s="466"/>
      <c r="AH59" s="466"/>
      <c r="AI59" s="466"/>
      <c r="AJ59" s="466"/>
      <c r="AK59" s="466"/>
      <c r="AL59" s="466"/>
      <c r="AM59" s="497" t="s">
        <v>36</v>
      </c>
      <c r="AN59" s="497"/>
      <c r="AO59" s="497"/>
      <c r="AP59" s="497"/>
      <c r="AQ59" s="497"/>
      <c r="AR59" s="497"/>
      <c r="AS59" s="497"/>
      <c r="AT59" s="497"/>
      <c r="AU59" s="497"/>
      <c r="AV59" s="497"/>
      <c r="AW59" s="497"/>
      <c r="AX59" s="497"/>
      <c r="AY59" s="497"/>
      <c r="AZ59" s="497"/>
      <c r="BA59" s="498"/>
      <c r="BB59" s="7"/>
      <c r="BC59" s="7"/>
    </row>
    <row r="60" spans="1:55" ht="7.5" customHeight="1">
      <c r="A60" s="21"/>
      <c r="B60" s="384"/>
      <c r="C60" s="385"/>
      <c r="D60" s="386"/>
      <c r="E60" s="387"/>
      <c r="F60" s="388"/>
      <c r="G60" s="388"/>
      <c r="H60" s="389"/>
      <c r="L60" s="7"/>
      <c r="M60" s="170"/>
      <c r="N60" s="170"/>
      <c r="O60" s="455"/>
      <c r="P60" s="456"/>
      <c r="Q60" s="456"/>
      <c r="R60" s="456"/>
      <c r="S60" s="456"/>
      <c r="T60" s="456"/>
      <c r="U60" s="456"/>
      <c r="V60" s="456"/>
      <c r="W60" s="456"/>
      <c r="X60" s="456"/>
      <c r="Y60" s="456"/>
      <c r="Z60" s="456"/>
      <c r="AA60" s="457"/>
      <c r="AB60" s="467"/>
      <c r="AC60" s="468"/>
      <c r="AD60" s="468"/>
      <c r="AE60" s="468"/>
      <c r="AF60" s="468"/>
      <c r="AG60" s="468"/>
      <c r="AH60" s="468"/>
      <c r="AI60" s="468"/>
      <c r="AJ60" s="468"/>
      <c r="AK60" s="468"/>
      <c r="AL60" s="468"/>
      <c r="AM60" s="499"/>
      <c r="AN60" s="499"/>
      <c r="AO60" s="499"/>
      <c r="AP60" s="499"/>
      <c r="AQ60" s="499"/>
      <c r="AR60" s="499"/>
      <c r="AS60" s="499"/>
      <c r="AT60" s="499"/>
      <c r="AU60" s="499"/>
      <c r="AV60" s="499"/>
      <c r="AW60" s="499"/>
      <c r="AX60" s="499"/>
      <c r="AY60" s="499"/>
      <c r="AZ60" s="499"/>
      <c r="BA60" s="500"/>
      <c r="BB60" s="7"/>
      <c r="BC60" s="7"/>
    </row>
    <row r="61" spans="1:55" ht="7.5" customHeight="1">
      <c r="A61" s="26"/>
      <c r="B61" s="384"/>
      <c r="C61" s="385"/>
      <c r="D61" s="386"/>
      <c r="E61" s="387"/>
      <c r="F61" s="388"/>
      <c r="G61" s="388"/>
      <c r="H61" s="389"/>
      <c r="L61" s="7"/>
      <c r="M61" s="170"/>
      <c r="N61" s="170"/>
      <c r="O61" s="455"/>
      <c r="P61" s="456"/>
      <c r="Q61" s="456"/>
      <c r="R61" s="456"/>
      <c r="S61" s="456"/>
      <c r="T61" s="456"/>
      <c r="U61" s="456"/>
      <c r="V61" s="456"/>
      <c r="W61" s="456"/>
      <c r="X61" s="456"/>
      <c r="Y61" s="456"/>
      <c r="Z61" s="456"/>
      <c r="AA61" s="457"/>
      <c r="AB61" s="467"/>
      <c r="AC61" s="468"/>
      <c r="AD61" s="468"/>
      <c r="AE61" s="468"/>
      <c r="AF61" s="468"/>
      <c r="AG61" s="468"/>
      <c r="AH61" s="468"/>
      <c r="AI61" s="468"/>
      <c r="AJ61" s="468"/>
      <c r="AK61" s="468"/>
      <c r="AL61" s="468"/>
      <c r="AM61" s="499"/>
      <c r="AN61" s="499"/>
      <c r="AO61" s="499"/>
      <c r="AP61" s="499"/>
      <c r="AQ61" s="499"/>
      <c r="AR61" s="499"/>
      <c r="AS61" s="499"/>
      <c r="AT61" s="499"/>
      <c r="AU61" s="499"/>
      <c r="AV61" s="499"/>
      <c r="AW61" s="499"/>
      <c r="AX61" s="499"/>
      <c r="AY61" s="499"/>
      <c r="AZ61" s="499"/>
      <c r="BA61" s="500"/>
      <c r="BB61" s="7"/>
      <c r="BC61" s="7"/>
    </row>
    <row r="62" spans="1:55" ht="7.5" customHeight="1">
      <c r="A62" s="339" t="s">
        <v>110</v>
      </c>
      <c r="B62" s="339"/>
      <c r="C62" s="339"/>
      <c r="D62" s="339"/>
      <c r="E62" s="339"/>
      <c r="F62" s="339"/>
      <c r="G62" s="342"/>
      <c r="H62" s="342"/>
      <c r="L62" s="7"/>
      <c r="M62" s="170"/>
      <c r="N62" s="170"/>
      <c r="O62" s="455"/>
      <c r="P62" s="456"/>
      <c r="Q62" s="456"/>
      <c r="R62" s="456"/>
      <c r="S62" s="456"/>
      <c r="T62" s="456"/>
      <c r="U62" s="456"/>
      <c r="V62" s="456"/>
      <c r="W62" s="456"/>
      <c r="X62" s="456"/>
      <c r="Y62" s="456"/>
      <c r="Z62" s="456"/>
      <c r="AA62" s="457"/>
      <c r="AB62" s="467"/>
      <c r="AC62" s="468"/>
      <c r="AD62" s="468"/>
      <c r="AE62" s="468"/>
      <c r="AF62" s="468"/>
      <c r="AG62" s="468"/>
      <c r="AH62" s="468"/>
      <c r="AI62" s="468"/>
      <c r="AJ62" s="468"/>
      <c r="AK62" s="468"/>
      <c r="AL62" s="468"/>
      <c r="AM62" s="428" t="str">
        <f>IF($E$58="","",IFERROR(MID($E$58,LEN($E$58)-6,1),""))</f>
        <v/>
      </c>
      <c r="AN62" s="429"/>
      <c r="AO62" s="428" t="str">
        <f>IF($E$58="","",IFERROR(MID($E$58,LEN($E$58)-5,1),""))</f>
        <v/>
      </c>
      <c r="AP62" s="429"/>
      <c r="AQ62" s="428" t="str">
        <f>IF($E$58="","",IFERROR(MID($E$58,LEN($E$58)-4,1),""))</f>
        <v/>
      </c>
      <c r="AR62" s="429"/>
      <c r="AS62" s="428" t="str">
        <f>IF($E$58="","",IFERROR(MID($E$58,LEN($E$58)-3,1),""))</f>
        <v/>
      </c>
      <c r="AT62" s="429"/>
      <c r="AU62" s="428" t="str">
        <f>IF($E$58="","",IFERROR(MID($E$58,LEN($E$58)-2,1),""))</f>
        <v/>
      </c>
      <c r="AV62" s="429"/>
      <c r="AW62" s="428" t="str">
        <f>IF($E$58="","",IFERROR(MID($E$58,LEN($E$58)-1,1),""))</f>
        <v/>
      </c>
      <c r="AX62" s="429"/>
      <c r="AY62" s="428" t="str">
        <f>IF($E$58="","",IFERROR(MID($E$58,LEN($E$58)-0,1),""))</f>
        <v/>
      </c>
      <c r="AZ62" s="429"/>
      <c r="BA62" s="43"/>
      <c r="BB62" s="7"/>
      <c r="BC62" s="7"/>
    </row>
    <row r="63" spans="1:55" ht="7.5" customHeight="1">
      <c r="A63" s="340"/>
      <c r="B63" s="340"/>
      <c r="C63" s="340"/>
      <c r="D63" s="340"/>
      <c r="E63" s="340"/>
      <c r="F63" s="340"/>
      <c r="G63" s="343"/>
      <c r="H63" s="343"/>
      <c r="L63" s="7"/>
      <c r="M63" s="170"/>
      <c r="N63" s="170"/>
      <c r="O63" s="455"/>
      <c r="P63" s="456"/>
      <c r="Q63" s="456"/>
      <c r="R63" s="456"/>
      <c r="S63" s="456"/>
      <c r="T63" s="456"/>
      <c r="U63" s="456"/>
      <c r="V63" s="456"/>
      <c r="W63" s="456"/>
      <c r="X63" s="456"/>
      <c r="Y63" s="456"/>
      <c r="Z63" s="456"/>
      <c r="AA63" s="457"/>
      <c r="AB63" s="467" t="s">
        <v>41</v>
      </c>
      <c r="AC63" s="468"/>
      <c r="AD63" s="468"/>
      <c r="AE63" s="468"/>
      <c r="AF63" s="468"/>
      <c r="AG63" s="468"/>
      <c r="AH63" s="468"/>
      <c r="AI63" s="468"/>
      <c r="AJ63" s="468"/>
      <c r="AK63" s="468"/>
      <c r="AL63" s="468"/>
      <c r="AM63" s="430"/>
      <c r="AN63" s="431"/>
      <c r="AO63" s="430"/>
      <c r="AP63" s="431"/>
      <c r="AQ63" s="430"/>
      <c r="AR63" s="431"/>
      <c r="AS63" s="430"/>
      <c r="AT63" s="431"/>
      <c r="AU63" s="430"/>
      <c r="AV63" s="431"/>
      <c r="AW63" s="430"/>
      <c r="AX63" s="431"/>
      <c r="AY63" s="430"/>
      <c r="AZ63" s="431"/>
      <c r="BA63" s="43"/>
      <c r="BB63" s="7"/>
      <c r="BC63" s="7"/>
    </row>
    <row r="64" spans="1:55" ht="7.5" customHeight="1">
      <c r="A64" s="340"/>
      <c r="B64" s="340"/>
      <c r="C64" s="340"/>
      <c r="D64" s="340"/>
      <c r="E64" s="340"/>
      <c r="F64" s="340"/>
      <c r="G64" s="343"/>
      <c r="H64" s="343"/>
      <c r="L64" s="7"/>
      <c r="M64" s="170"/>
      <c r="N64" s="170"/>
      <c r="O64" s="455"/>
      <c r="P64" s="456"/>
      <c r="Q64" s="456"/>
      <c r="R64" s="456"/>
      <c r="S64" s="456"/>
      <c r="T64" s="456"/>
      <c r="U64" s="456"/>
      <c r="V64" s="456"/>
      <c r="W64" s="456"/>
      <c r="X64" s="456"/>
      <c r="Y64" s="456"/>
      <c r="Z64" s="456"/>
      <c r="AA64" s="457"/>
      <c r="AB64" s="467"/>
      <c r="AC64" s="468"/>
      <c r="AD64" s="468"/>
      <c r="AE64" s="468"/>
      <c r="AF64" s="468"/>
      <c r="AG64" s="468"/>
      <c r="AH64" s="468"/>
      <c r="AI64" s="468"/>
      <c r="AJ64" s="468"/>
      <c r="AK64" s="468"/>
      <c r="AL64" s="468"/>
      <c r="AM64" s="432"/>
      <c r="AN64" s="433"/>
      <c r="AO64" s="432"/>
      <c r="AP64" s="433"/>
      <c r="AQ64" s="432"/>
      <c r="AR64" s="433"/>
      <c r="AS64" s="432"/>
      <c r="AT64" s="433"/>
      <c r="AU64" s="432"/>
      <c r="AV64" s="433"/>
      <c r="AW64" s="432"/>
      <c r="AX64" s="433"/>
      <c r="AY64" s="432"/>
      <c r="AZ64" s="433"/>
      <c r="BA64" s="43"/>
      <c r="BB64" s="7"/>
      <c r="BC64" s="7"/>
    </row>
    <row r="65" spans="1:55" ht="7.5" customHeight="1">
      <c r="A65" s="341"/>
      <c r="B65" s="341"/>
      <c r="C65" s="341"/>
      <c r="D65" s="341"/>
      <c r="E65" s="341"/>
      <c r="F65" s="341"/>
      <c r="G65" s="344"/>
      <c r="H65" s="344"/>
      <c r="L65" s="7"/>
      <c r="M65" s="170"/>
      <c r="N65" s="170"/>
      <c r="O65" s="455"/>
      <c r="P65" s="456"/>
      <c r="Q65" s="456"/>
      <c r="R65" s="456"/>
      <c r="S65" s="456"/>
      <c r="T65" s="456"/>
      <c r="U65" s="456"/>
      <c r="V65" s="456"/>
      <c r="W65" s="456"/>
      <c r="X65" s="456"/>
      <c r="Y65" s="456"/>
      <c r="Z65" s="456"/>
      <c r="AA65" s="457"/>
      <c r="AB65" s="467"/>
      <c r="AC65" s="468"/>
      <c r="AD65" s="468"/>
      <c r="AE65" s="468"/>
      <c r="AF65" s="468"/>
      <c r="AG65" s="468"/>
      <c r="AH65" s="468"/>
      <c r="AI65" s="468"/>
      <c r="AJ65" s="468"/>
      <c r="AK65" s="468"/>
      <c r="AL65" s="468"/>
      <c r="AM65" s="461"/>
      <c r="AN65" s="461"/>
      <c r="AO65" s="461"/>
      <c r="AP65" s="461"/>
      <c r="AQ65" s="461"/>
      <c r="AR65" s="461"/>
      <c r="AS65" s="461"/>
      <c r="AT65" s="461"/>
      <c r="AU65" s="461"/>
      <c r="AV65" s="461"/>
      <c r="AW65" s="461"/>
      <c r="AX65" s="461"/>
      <c r="AY65" s="461"/>
      <c r="AZ65" s="461"/>
      <c r="BA65" s="462"/>
      <c r="BB65" s="7"/>
      <c r="BC65" s="7"/>
    </row>
    <row r="66" spans="1:55" ht="7.5" customHeight="1">
      <c r="A66" s="488" t="str">
        <f>IF(AND(E37&lt;&gt;"",F37&lt;&gt;"",G37&lt;&gt;"",G62&lt;&gt;""),IF(G62="月末",CONCATENATE("申請時には最初に仕事を休んだ日が属する月を含め過去三か月分の就労に対して支払われた給与等が確認できる明細書
（",MONTH(EDATE(DATE(E37,F37,1),-1)),"月、",F37,"月、",TEXT(EDATE(DATE(E37,F37,1),1),"m月に受け取る給与明細書になるかと思われます）
を同封してご郵送ください。")),IF(G62="月の途中",CONCATENATE("申請時には最初に仕事を休んだ日が属する月を含め過去三か月分の就労に対して支払われた給与等が確認できる明細書
（",MONTH(EDATE(DATE(E37,F37,1),-2)),"月、",MONTH(EDATE(DATE(E37,F37,1),-1)),"月、",F37,"月、",TEXT(EDATE(DATE(E37,F37,1),1),"m月に受け取る給与明細書になるかと思われます）
を同封してご郵送ください。")),"")),"")</f>
        <v/>
      </c>
      <c r="B66" s="488"/>
      <c r="C66" s="488"/>
      <c r="D66" s="488"/>
      <c r="E66" s="488"/>
      <c r="F66" s="488"/>
      <c r="G66" s="488"/>
      <c r="H66" s="488"/>
      <c r="L66" s="7"/>
      <c r="M66" s="170"/>
      <c r="N66" s="170"/>
      <c r="O66" s="458"/>
      <c r="P66" s="459"/>
      <c r="Q66" s="459"/>
      <c r="R66" s="459"/>
      <c r="S66" s="459"/>
      <c r="T66" s="459"/>
      <c r="U66" s="459"/>
      <c r="V66" s="459"/>
      <c r="W66" s="459"/>
      <c r="X66" s="459"/>
      <c r="Y66" s="459"/>
      <c r="Z66" s="459"/>
      <c r="AA66" s="460"/>
      <c r="AB66" s="495"/>
      <c r="AC66" s="496"/>
      <c r="AD66" s="496"/>
      <c r="AE66" s="496"/>
      <c r="AF66" s="496"/>
      <c r="AG66" s="496"/>
      <c r="AH66" s="496"/>
      <c r="AI66" s="496"/>
      <c r="AJ66" s="496"/>
      <c r="AK66" s="496"/>
      <c r="AL66" s="496"/>
      <c r="AM66" s="463"/>
      <c r="AN66" s="463"/>
      <c r="AO66" s="463"/>
      <c r="AP66" s="463"/>
      <c r="AQ66" s="463"/>
      <c r="AR66" s="463"/>
      <c r="AS66" s="463"/>
      <c r="AT66" s="463"/>
      <c r="AU66" s="463"/>
      <c r="AV66" s="463"/>
      <c r="AW66" s="463"/>
      <c r="AX66" s="463"/>
      <c r="AY66" s="463"/>
      <c r="AZ66" s="463"/>
      <c r="BA66" s="464"/>
      <c r="BB66" s="7"/>
      <c r="BC66" s="7"/>
    </row>
    <row r="67" spans="1:55" ht="7.5" customHeight="1">
      <c r="A67" s="489"/>
      <c r="B67" s="489"/>
      <c r="C67" s="489"/>
      <c r="D67" s="489"/>
      <c r="E67" s="489"/>
      <c r="F67" s="489"/>
      <c r="G67" s="489"/>
      <c r="H67" s="489"/>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row>
    <row r="68" spans="1:55" ht="7.5" customHeight="1">
      <c r="A68" s="489"/>
      <c r="B68" s="489"/>
      <c r="C68" s="489"/>
      <c r="D68" s="489"/>
      <c r="E68" s="489"/>
      <c r="F68" s="489"/>
      <c r="G68" s="489"/>
      <c r="H68" s="489"/>
      <c r="L68" s="7"/>
      <c r="M68" s="494" t="s">
        <v>19</v>
      </c>
      <c r="N68" s="494"/>
      <c r="O68" s="494"/>
      <c r="P68" s="494"/>
      <c r="Q68" s="494"/>
      <c r="R68" s="494"/>
      <c r="S68" s="494"/>
      <c r="T68" s="494"/>
      <c r="U68" s="494"/>
      <c r="V68" s="494"/>
      <c r="W68" s="494"/>
      <c r="X68" s="494"/>
      <c r="Y68" s="494"/>
      <c r="Z68" s="494"/>
      <c r="AA68" s="494"/>
      <c r="AB68" s="494"/>
      <c r="AC68" s="494"/>
      <c r="AD68" s="494"/>
      <c r="AE68" s="494"/>
      <c r="AF68" s="494"/>
      <c r="AG68" s="494"/>
      <c r="AH68" s="494"/>
      <c r="AI68" s="494"/>
      <c r="AJ68" s="494"/>
      <c r="AK68" s="494"/>
      <c r="AL68" s="494"/>
      <c r="AM68" s="494"/>
      <c r="AN68" s="494"/>
      <c r="AO68" s="494"/>
      <c r="AP68" s="494"/>
      <c r="AQ68" s="494"/>
      <c r="AR68" s="494"/>
      <c r="AS68" s="494"/>
      <c r="AT68" s="494"/>
      <c r="AU68" s="494"/>
      <c r="AV68" s="494"/>
      <c r="AW68" s="494"/>
      <c r="AX68" s="494"/>
      <c r="AY68" s="494"/>
      <c r="AZ68" s="494"/>
      <c r="BA68" s="494"/>
      <c r="BB68" s="7"/>
      <c r="BC68" s="7"/>
    </row>
    <row r="69" spans="1:55" ht="7.5" customHeight="1">
      <c r="A69" s="489"/>
      <c r="B69" s="489"/>
      <c r="C69" s="489"/>
      <c r="D69" s="489"/>
      <c r="E69" s="489"/>
      <c r="F69" s="489"/>
      <c r="G69" s="489"/>
      <c r="H69" s="489"/>
      <c r="L69" s="7"/>
      <c r="M69" s="494"/>
      <c r="N69" s="494"/>
      <c r="O69" s="494"/>
      <c r="P69" s="494"/>
      <c r="Q69" s="494"/>
      <c r="R69" s="494"/>
      <c r="S69" s="494"/>
      <c r="T69" s="494"/>
      <c r="U69" s="494"/>
      <c r="V69" s="494"/>
      <c r="W69" s="494"/>
      <c r="X69" s="494"/>
      <c r="Y69" s="494"/>
      <c r="Z69" s="494"/>
      <c r="AA69" s="494"/>
      <c r="AB69" s="494"/>
      <c r="AC69" s="494"/>
      <c r="AD69" s="494"/>
      <c r="AE69" s="494"/>
      <c r="AF69" s="494"/>
      <c r="AG69" s="494"/>
      <c r="AH69" s="494"/>
      <c r="AI69" s="494"/>
      <c r="AJ69" s="494"/>
      <c r="AK69" s="494"/>
      <c r="AL69" s="494"/>
      <c r="AM69" s="494"/>
      <c r="AN69" s="494"/>
      <c r="AO69" s="494"/>
      <c r="AP69" s="494"/>
      <c r="AQ69" s="494"/>
      <c r="AR69" s="494"/>
      <c r="AS69" s="494"/>
      <c r="AT69" s="494"/>
      <c r="AU69" s="494"/>
      <c r="AV69" s="494"/>
      <c r="AW69" s="494"/>
      <c r="AX69" s="494"/>
      <c r="AY69" s="494"/>
      <c r="AZ69" s="494"/>
      <c r="BA69" s="494"/>
      <c r="BB69" s="7"/>
      <c r="BC69" s="7"/>
    </row>
    <row r="70" spans="1:55" ht="7.5" customHeight="1">
      <c r="A70" s="489"/>
      <c r="B70" s="489"/>
      <c r="C70" s="489"/>
      <c r="D70" s="489"/>
      <c r="E70" s="489"/>
      <c r="F70" s="489"/>
      <c r="G70" s="489"/>
      <c r="H70" s="489"/>
      <c r="L70" s="7"/>
      <c r="M70" s="494"/>
      <c r="N70" s="494"/>
      <c r="O70" s="494"/>
      <c r="P70" s="494"/>
      <c r="Q70" s="494"/>
      <c r="R70" s="494"/>
      <c r="S70" s="494"/>
      <c r="T70" s="494"/>
      <c r="U70" s="494"/>
      <c r="V70" s="494"/>
      <c r="W70" s="494"/>
      <c r="X70" s="494"/>
      <c r="Y70" s="494"/>
      <c r="Z70" s="494"/>
      <c r="AA70" s="494"/>
      <c r="AB70" s="494"/>
      <c r="AC70" s="494"/>
      <c r="AD70" s="494"/>
      <c r="AE70" s="494"/>
      <c r="AF70" s="494"/>
      <c r="AG70" s="494"/>
      <c r="AH70" s="494"/>
      <c r="AI70" s="494"/>
      <c r="AJ70" s="494"/>
      <c r="AK70" s="494"/>
      <c r="AL70" s="494"/>
      <c r="AM70" s="494"/>
      <c r="AN70" s="494"/>
      <c r="AO70" s="494"/>
      <c r="AP70" s="494"/>
      <c r="AQ70" s="494"/>
      <c r="AR70" s="494"/>
      <c r="AS70" s="494"/>
      <c r="AT70" s="494"/>
      <c r="AU70" s="494"/>
      <c r="AV70" s="494"/>
      <c r="AW70" s="494"/>
      <c r="AX70" s="494"/>
      <c r="AY70" s="494"/>
      <c r="AZ70" s="494"/>
      <c r="BA70" s="494"/>
      <c r="BB70" s="7"/>
      <c r="BC70" s="7"/>
    </row>
    <row r="71" spans="1:55" ht="7.5" customHeight="1">
      <c r="A71" s="489"/>
      <c r="B71" s="489"/>
      <c r="C71" s="489"/>
      <c r="D71" s="489"/>
      <c r="E71" s="489"/>
      <c r="F71" s="489"/>
      <c r="G71" s="489"/>
      <c r="H71" s="489"/>
      <c r="L71" s="7"/>
      <c r="M71" s="145" t="s">
        <v>20</v>
      </c>
      <c r="N71" s="146"/>
      <c r="O71" s="146"/>
      <c r="P71" s="147"/>
      <c r="Q71" s="444" t="s">
        <v>42</v>
      </c>
      <c r="R71" s="444"/>
      <c r="S71" s="444"/>
      <c r="T71" s="444"/>
      <c r="U71" s="444"/>
      <c r="V71" s="444"/>
      <c r="W71" s="444"/>
      <c r="X71" s="444"/>
      <c r="Y71" s="444"/>
      <c r="Z71" s="444"/>
      <c r="AA71" s="444"/>
      <c r="AB71" s="444"/>
      <c r="AC71" s="444"/>
      <c r="AD71" s="444"/>
      <c r="AE71" s="444"/>
      <c r="AF71" s="444"/>
      <c r="AG71" s="444"/>
      <c r="AH71" s="444"/>
      <c r="AI71" s="444"/>
      <c r="AJ71" s="444"/>
      <c r="AK71" s="444"/>
      <c r="AL71" s="444"/>
      <c r="AM71" s="444"/>
      <c r="AN71" s="444"/>
      <c r="AO71" s="444"/>
      <c r="AP71" s="444"/>
      <c r="AQ71" s="444"/>
      <c r="AR71" s="444"/>
      <c r="AS71" s="444"/>
      <c r="AT71" s="444"/>
      <c r="AU71" s="444"/>
      <c r="AV71" s="444"/>
      <c r="AW71" s="444"/>
      <c r="AX71" s="444"/>
      <c r="AY71" s="444"/>
      <c r="AZ71" s="444"/>
      <c r="BA71" s="445"/>
      <c r="BB71" s="7"/>
      <c r="BC71" s="7"/>
    </row>
    <row r="72" spans="1:55" ht="7.5" customHeight="1">
      <c r="A72" s="489"/>
      <c r="B72" s="489"/>
      <c r="C72" s="489"/>
      <c r="D72" s="489"/>
      <c r="E72" s="489"/>
      <c r="F72" s="489"/>
      <c r="G72" s="489"/>
      <c r="H72" s="489"/>
      <c r="L72" s="7"/>
      <c r="M72" s="148"/>
      <c r="N72" s="149"/>
      <c r="O72" s="149"/>
      <c r="P72" s="150"/>
      <c r="Q72" s="446"/>
      <c r="R72" s="446"/>
      <c r="S72" s="446"/>
      <c r="T72" s="446"/>
      <c r="U72" s="446"/>
      <c r="V72" s="446"/>
      <c r="W72" s="446"/>
      <c r="X72" s="446"/>
      <c r="Y72" s="446"/>
      <c r="Z72" s="446"/>
      <c r="AA72" s="446"/>
      <c r="AB72" s="446"/>
      <c r="AC72" s="446"/>
      <c r="AD72" s="446"/>
      <c r="AE72" s="446"/>
      <c r="AF72" s="446"/>
      <c r="AG72" s="446"/>
      <c r="AH72" s="446"/>
      <c r="AI72" s="446"/>
      <c r="AJ72" s="446"/>
      <c r="AK72" s="446"/>
      <c r="AL72" s="446"/>
      <c r="AM72" s="446"/>
      <c r="AN72" s="446"/>
      <c r="AO72" s="446"/>
      <c r="AP72" s="446"/>
      <c r="AQ72" s="446"/>
      <c r="AR72" s="446"/>
      <c r="AS72" s="446"/>
      <c r="AT72" s="446"/>
      <c r="AU72" s="446"/>
      <c r="AV72" s="446"/>
      <c r="AW72" s="446"/>
      <c r="AX72" s="446"/>
      <c r="AY72" s="446"/>
      <c r="AZ72" s="446"/>
      <c r="BA72" s="447"/>
      <c r="BB72" s="7"/>
      <c r="BC72" s="7"/>
    </row>
    <row r="73" spans="1:55" ht="7.5" customHeight="1">
      <c r="A73" s="489"/>
      <c r="B73" s="489"/>
      <c r="C73" s="489"/>
      <c r="D73" s="489"/>
      <c r="E73" s="489"/>
      <c r="F73" s="489"/>
      <c r="G73" s="489"/>
      <c r="H73" s="489"/>
      <c r="L73" s="7"/>
      <c r="M73" s="148"/>
      <c r="N73" s="149"/>
      <c r="O73" s="149"/>
      <c r="P73" s="150"/>
      <c r="Q73" s="446"/>
      <c r="R73" s="446"/>
      <c r="S73" s="446"/>
      <c r="T73" s="446"/>
      <c r="U73" s="446"/>
      <c r="V73" s="446"/>
      <c r="W73" s="446"/>
      <c r="X73" s="446"/>
      <c r="Y73" s="446"/>
      <c r="Z73" s="446"/>
      <c r="AA73" s="446"/>
      <c r="AB73" s="446"/>
      <c r="AC73" s="446"/>
      <c r="AD73" s="446"/>
      <c r="AE73" s="446"/>
      <c r="AF73" s="446"/>
      <c r="AG73" s="446"/>
      <c r="AH73" s="446"/>
      <c r="AI73" s="446"/>
      <c r="AJ73" s="446"/>
      <c r="AK73" s="446"/>
      <c r="AL73" s="446"/>
      <c r="AM73" s="446"/>
      <c r="AN73" s="446"/>
      <c r="AO73" s="446"/>
      <c r="AP73" s="446"/>
      <c r="AQ73" s="446"/>
      <c r="AR73" s="446"/>
      <c r="AS73" s="446"/>
      <c r="AT73" s="446"/>
      <c r="AU73" s="446"/>
      <c r="AV73" s="446"/>
      <c r="AW73" s="446"/>
      <c r="AX73" s="446"/>
      <c r="AY73" s="446"/>
      <c r="AZ73" s="446"/>
      <c r="BA73" s="447"/>
      <c r="BB73" s="7"/>
      <c r="BC73" s="7"/>
    </row>
    <row r="74" spans="1:55" ht="7.5" customHeight="1">
      <c r="L74" s="7"/>
      <c r="M74" s="148"/>
      <c r="N74" s="149"/>
      <c r="O74" s="149"/>
      <c r="P74" s="150"/>
      <c r="Q74" s="285" t="s">
        <v>53</v>
      </c>
      <c r="R74" s="285"/>
      <c r="S74" s="285"/>
      <c r="T74" s="285"/>
      <c r="U74" s="285"/>
      <c r="V74" s="285"/>
      <c r="W74" s="285"/>
      <c r="X74" s="285"/>
      <c r="Y74" s="285"/>
      <c r="Z74" s="285"/>
      <c r="AA74" s="285"/>
      <c r="AB74" s="285"/>
      <c r="AC74" s="285"/>
      <c r="AD74" s="285"/>
      <c r="AE74" s="285"/>
      <c r="AF74" s="285"/>
      <c r="AG74" s="285"/>
      <c r="AH74" s="285"/>
      <c r="AI74" s="285"/>
      <c r="AJ74" s="285"/>
      <c r="AK74" s="285"/>
      <c r="AL74" s="285"/>
      <c r="AM74" s="285"/>
      <c r="AN74" s="285"/>
      <c r="AO74" s="285"/>
      <c r="AP74" s="285"/>
      <c r="AQ74" s="285"/>
      <c r="AR74" s="285"/>
      <c r="AS74" s="285"/>
      <c r="AT74" s="285"/>
      <c r="AU74" s="285"/>
      <c r="AV74" s="285"/>
      <c r="AW74" s="285"/>
      <c r="AX74" s="285"/>
      <c r="AY74" s="285"/>
      <c r="AZ74" s="285"/>
      <c r="BA74" s="286"/>
      <c r="BB74" s="7"/>
      <c r="BC74" s="7"/>
    </row>
    <row r="75" spans="1:55" ht="7.5" customHeight="1">
      <c r="L75" s="7"/>
      <c r="M75" s="148"/>
      <c r="N75" s="149"/>
      <c r="O75" s="149"/>
      <c r="P75" s="150"/>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285"/>
      <c r="AR75" s="285"/>
      <c r="AS75" s="285"/>
      <c r="AT75" s="285"/>
      <c r="AU75" s="285"/>
      <c r="AV75" s="285"/>
      <c r="AW75" s="285"/>
      <c r="AX75" s="285"/>
      <c r="AY75" s="285"/>
      <c r="AZ75" s="285"/>
      <c r="BA75" s="286"/>
      <c r="BB75" s="7"/>
      <c r="BC75" s="7"/>
    </row>
    <row r="76" spans="1:55" ht="7.5" customHeight="1">
      <c r="L76" s="7"/>
      <c r="M76" s="148"/>
      <c r="N76" s="149"/>
      <c r="O76" s="149"/>
      <c r="P76" s="150"/>
      <c r="Q76" s="285"/>
      <c r="R76" s="285"/>
      <c r="S76" s="285"/>
      <c r="T76" s="285"/>
      <c r="U76" s="285"/>
      <c r="V76" s="285"/>
      <c r="W76" s="285"/>
      <c r="X76" s="285"/>
      <c r="Y76" s="285"/>
      <c r="Z76" s="285"/>
      <c r="AA76" s="285"/>
      <c r="AB76" s="285"/>
      <c r="AC76" s="285"/>
      <c r="AD76" s="285"/>
      <c r="AE76" s="285"/>
      <c r="AF76" s="285"/>
      <c r="AG76" s="285"/>
      <c r="AH76" s="285"/>
      <c r="AI76" s="285"/>
      <c r="AJ76" s="285"/>
      <c r="AK76" s="285"/>
      <c r="AL76" s="285"/>
      <c r="AM76" s="285"/>
      <c r="AN76" s="285"/>
      <c r="AO76" s="285"/>
      <c r="AP76" s="285"/>
      <c r="AQ76" s="285"/>
      <c r="AR76" s="285"/>
      <c r="AS76" s="285"/>
      <c r="AT76" s="285"/>
      <c r="AU76" s="285"/>
      <c r="AV76" s="285"/>
      <c r="AW76" s="285"/>
      <c r="AX76" s="285"/>
      <c r="AY76" s="285"/>
      <c r="AZ76" s="285"/>
      <c r="BA76" s="286"/>
      <c r="BB76" s="7"/>
      <c r="BC76" s="7"/>
    </row>
    <row r="77" spans="1:55" ht="7.5" customHeight="1">
      <c r="L77" s="7"/>
      <c r="M77" s="148"/>
      <c r="N77" s="149"/>
      <c r="O77" s="149"/>
      <c r="P77" s="150"/>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c r="AP77" s="285"/>
      <c r="AQ77" s="285"/>
      <c r="AR77" s="285"/>
      <c r="AS77" s="285"/>
      <c r="AT77" s="285"/>
      <c r="AU77" s="285"/>
      <c r="AV77" s="285"/>
      <c r="AW77" s="285"/>
      <c r="AX77" s="285"/>
      <c r="AY77" s="285"/>
      <c r="AZ77" s="285"/>
      <c r="BA77" s="286"/>
      <c r="BB77" s="7"/>
      <c r="BC77" s="7"/>
    </row>
    <row r="78" spans="1:55" ht="7.5" customHeight="1">
      <c r="L78" s="7"/>
      <c r="M78" s="148"/>
      <c r="N78" s="149"/>
      <c r="O78" s="149"/>
      <c r="P78" s="150"/>
      <c r="Q78" s="349" t="s">
        <v>15</v>
      </c>
      <c r="R78" s="349"/>
      <c r="S78" s="349"/>
      <c r="T78" s="349"/>
      <c r="U78" s="349"/>
      <c r="V78" s="349"/>
      <c r="W78" s="349"/>
      <c r="X78" s="349"/>
      <c r="Y78" s="349"/>
      <c r="Z78" s="349"/>
      <c r="AA78" s="349"/>
      <c r="AB78" s="349"/>
      <c r="AC78" s="349"/>
      <c r="AD78" s="349"/>
      <c r="AE78" s="349"/>
      <c r="AF78" s="349"/>
      <c r="AG78" s="349"/>
      <c r="AH78" s="349"/>
      <c r="AI78" s="349"/>
      <c r="AJ78" s="349"/>
      <c r="AK78" s="349"/>
      <c r="AL78" s="349"/>
      <c r="AM78" s="349"/>
      <c r="AN78" s="349"/>
      <c r="AO78" s="349"/>
      <c r="AP78" s="349"/>
      <c r="AQ78" s="349"/>
      <c r="AR78" s="349"/>
      <c r="AS78" s="349"/>
      <c r="AT78" s="349"/>
      <c r="AU78" s="349"/>
      <c r="AV78" s="349"/>
      <c r="AW78" s="349"/>
      <c r="AX78" s="349"/>
      <c r="AY78" s="349"/>
      <c r="AZ78" s="349"/>
      <c r="BA78" s="440"/>
      <c r="BB78" s="7"/>
      <c r="BC78" s="7"/>
    </row>
    <row r="79" spans="1:55" ht="7.5" customHeight="1">
      <c r="L79" s="7"/>
      <c r="M79" s="148"/>
      <c r="N79" s="149"/>
      <c r="O79" s="149"/>
      <c r="P79" s="150"/>
      <c r="Q79" s="349"/>
      <c r="R79" s="349"/>
      <c r="S79" s="349"/>
      <c r="T79" s="349"/>
      <c r="U79" s="349"/>
      <c r="V79" s="349"/>
      <c r="W79" s="349"/>
      <c r="X79" s="349"/>
      <c r="Y79" s="349"/>
      <c r="Z79" s="349"/>
      <c r="AA79" s="349"/>
      <c r="AB79" s="349"/>
      <c r="AC79" s="349"/>
      <c r="AD79" s="349"/>
      <c r="AE79" s="349"/>
      <c r="AF79" s="349"/>
      <c r="AG79" s="349"/>
      <c r="AH79" s="349"/>
      <c r="AI79" s="349"/>
      <c r="AJ79" s="349"/>
      <c r="AK79" s="349"/>
      <c r="AL79" s="349"/>
      <c r="AM79" s="349"/>
      <c r="AN79" s="349"/>
      <c r="AO79" s="349"/>
      <c r="AP79" s="349"/>
      <c r="AQ79" s="349"/>
      <c r="AR79" s="349"/>
      <c r="AS79" s="349"/>
      <c r="AT79" s="349"/>
      <c r="AU79" s="349"/>
      <c r="AV79" s="349"/>
      <c r="AW79" s="349"/>
      <c r="AX79" s="349"/>
      <c r="AY79" s="349"/>
      <c r="AZ79" s="349"/>
      <c r="BA79" s="440"/>
      <c r="BB79" s="7"/>
      <c r="BC79" s="7"/>
    </row>
    <row r="80" spans="1:55" ht="7.5" customHeight="1">
      <c r="L80" s="7"/>
      <c r="M80" s="148"/>
      <c r="N80" s="149"/>
      <c r="O80" s="149"/>
      <c r="P80" s="150"/>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c r="AU80" s="349"/>
      <c r="AV80" s="349"/>
      <c r="AW80" s="349"/>
      <c r="AX80" s="349"/>
      <c r="AY80" s="349"/>
      <c r="AZ80" s="349"/>
      <c r="BA80" s="440"/>
      <c r="BB80" s="7"/>
      <c r="BC80" s="7"/>
    </row>
    <row r="81" spans="12:55" ht="7.5" customHeight="1">
      <c r="L81" s="7"/>
      <c r="M81" s="148"/>
      <c r="N81" s="149"/>
      <c r="O81" s="149"/>
      <c r="P81" s="150"/>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c r="AU81" s="349"/>
      <c r="AV81" s="349"/>
      <c r="AW81" s="349"/>
      <c r="AX81" s="349"/>
      <c r="AY81" s="349"/>
      <c r="AZ81" s="349"/>
      <c r="BA81" s="440"/>
      <c r="BB81" s="7"/>
      <c r="BC81" s="7"/>
    </row>
    <row r="82" spans="12:55" ht="7.5" customHeight="1">
      <c r="L82" s="7"/>
      <c r="M82" s="148"/>
      <c r="N82" s="149"/>
      <c r="O82" s="149"/>
      <c r="P82" s="150"/>
      <c r="Q82" s="349"/>
      <c r="R82" s="349"/>
      <c r="S82" s="349"/>
      <c r="T82" s="349"/>
      <c r="U82" s="349"/>
      <c r="V82" s="349"/>
      <c r="W82" s="349"/>
      <c r="X82" s="349"/>
      <c r="Y82" s="349"/>
      <c r="Z82" s="349"/>
      <c r="AA82" s="349"/>
      <c r="AB82" s="349"/>
      <c r="AC82" s="349"/>
      <c r="AD82" s="349"/>
      <c r="AE82" s="349"/>
      <c r="AF82" s="349"/>
      <c r="AG82" s="349"/>
      <c r="AH82" s="349"/>
      <c r="AI82" s="349"/>
      <c r="AJ82" s="349"/>
      <c r="AK82" s="349"/>
      <c r="AL82" s="349"/>
      <c r="AM82" s="349"/>
      <c r="AN82" s="349"/>
      <c r="AO82" s="349"/>
      <c r="AP82" s="349"/>
      <c r="AQ82" s="349"/>
      <c r="AR82" s="349"/>
      <c r="AS82" s="349"/>
      <c r="AT82" s="349"/>
      <c r="AU82" s="349"/>
      <c r="AV82" s="349"/>
      <c r="AW82" s="349"/>
      <c r="AX82" s="349"/>
      <c r="AY82" s="349"/>
      <c r="AZ82" s="349"/>
      <c r="BA82" s="440"/>
      <c r="BB82" s="7"/>
      <c r="BC82" s="7"/>
    </row>
    <row r="83" spans="12:55" ht="7.5" customHeight="1">
      <c r="L83" s="7"/>
      <c r="M83" s="148"/>
      <c r="N83" s="149"/>
      <c r="O83" s="149"/>
      <c r="P83" s="150"/>
      <c r="Q83" s="349" t="s">
        <v>16</v>
      </c>
      <c r="R83" s="349"/>
      <c r="S83" s="349"/>
      <c r="T83" s="349"/>
      <c r="U83" s="349"/>
      <c r="V83" s="349"/>
      <c r="W83" s="349"/>
      <c r="X83" s="349"/>
      <c r="Y83" s="349"/>
      <c r="Z83" s="349"/>
      <c r="AA83" s="349"/>
      <c r="AB83" s="349"/>
      <c r="AC83" s="349"/>
      <c r="AD83" s="349"/>
      <c r="AE83" s="349"/>
      <c r="AF83" s="349"/>
      <c r="AG83" s="349"/>
      <c r="AH83" s="349"/>
      <c r="AI83" s="349"/>
      <c r="AJ83" s="349"/>
      <c r="AK83" s="349"/>
      <c r="AL83" s="349"/>
      <c r="AM83" s="349"/>
      <c r="AN83" s="349"/>
      <c r="AO83" s="349"/>
      <c r="AP83" s="349"/>
      <c r="AQ83" s="349"/>
      <c r="AR83" s="349"/>
      <c r="AS83" s="349"/>
      <c r="AT83" s="349"/>
      <c r="AU83" s="349"/>
      <c r="AV83" s="349"/>
      <c r="AW83" s="349"/>
      <c r="AX83" s="349"/>
      <c r="AY83" s="349"/>
      <c r="AZ83" s="349"/>
      <c r="BA83" s="440"/>
      <c r="BB83" s="7"/>
      <c r="BC83" s="7"/>
    </row>
    <row r="84" spans="12:55" ht="7.5" customHeight="1">
      <c r="L84" s="7"/>
      <c r="M84" s="148"/>
      <c r="N84" s="149"/>
      <c r="O84" s="149"/>
      <c r="P84" s="150"/>
      <c r="Q84" s="349"/>
      <c r="R84" s="349"/>
      <c r="S84" s="349"/>
      <c r="T84" s="349"/>
      <c r="U84" s="349"/>
      <c r="V84" s="349"/>
      <c r="W84" s="349"/>
      <c r="X84" s="349"/>
      <c r="Y84" s="349"/>
      <c r="Z84" s="349"/>
      <c r="AA84" s="349"/>
      <c r="AB84" s="349"/>
      <c r="AC84" s="349"/>
      <c r="AD84" s="349"/>
      <c r="AE84" s="349"/>
      <c r="AF84" s="349"/>
      <c r="AG84" s="349"/>
      <c r="AH84" s="349"/>
      <c r="AI84" s="349"/>
      <c r="AJ84" s="349"/>
      <c r="AK84" s="349"/>
      <c r="AL84" s="349"/>
      <c r="AM84" s="349"/>
      <c r="AN84" s="349"/>
      <c r="AO84" s="349"/>
      <c r="AP84" s="349"/>
      <c r="AQ84" s="349"/>
      <c r="AR84" s="349"/>
      <c r="AS84" s="349"/>
      <c r="AT84" s="349"/>
      <c r="AU84" s="349"/>
      <c r="AV84" s="349"/>
      <c r="AW84" s="349"/>
      <c r="AX84" s="349"/>
      <c r="AY84" s="349"/>
      <c r="AZ84" s="349"/>
      <c r="BA84" s="440"/>
      <c r="BB84" s="7"/>
      <c r="BC84" s="7"/>
    </row>
    <row r="85" spans="12:55" ht="7.5" customHeight="1">
      <c r="L85" s="7"/>
      <c r="M85" s="148"/>
      <c r="N85" s="149"/>
      <c r="O85" s="149"/>
      <c r="P85" s="150"/>
      <c r="Q85" s="349"/>
      <c r="R85" s="349"/>
      <c r="S85" s="349"/>
      <c r="T85" s="349"/>
      <c r="U85" s="349"/>
      <c r="V85" s="349"/>
      <c r="W85" s="349"/>
      <c r="X85" s="349"/>
      <c r="Y85" s="349"/>
      <c r="Z85" s="349"/>
      <c r="AA85" s="349"/>
      <c r="AB85" s="349"/>
      <c r="AC85" s="349"/>
      <c r="AD85" s="349"/>
      <c r="AE85" s="349"/>
      <c r="AF85" s="349"/>
      <c r="AG85" s="349"/>
      <c r="AH85" s="349"/>
      <c r="AI85" s="349"/>
      <c r="AJ85" s="349"/>
      <c r="AK85" s="349"/>
      <c r="AL85" s="349"/>
      <c r="AM85" s="349"/>
      <c r="AN85" s="349"/>
      <c r="AO85" s="349"/>
      <c r="AP85" s="349"/>
      <c r="AQ85" s="349"/>
      <c r="AR85" s="349"/>
      <c r="AS85" s="349"/>
      <c r="AT85" s="349"/>
      <c r="AU85" s="349"/>
      <c r="AV85" s="349"/>
      <c r="AW85" s="349"/>
      <c r="AX85" s="349"/>
      <c r="AY85" s="349"/>
      <c r="AZ85" s="349"/>
      <c r="BA85" s="440"/>
      <c r="BB85" s="7"/>
      <c r="BC85" s="7"/>
    </row>
    <row r="86" spans="12:55" ht="7.5" customHeight="1">
      <c r="L86" s="7"/>
      <c r="M86" s="148"/>
      <c r="N86" s="149"/>
      <c r="O86" s="149"/>
      <c r="P86" s="150"/>
      <c r="Q86" s="349"/>
      <c r="R86" s="349"/>
      <c r="S86" s="349"/>
      <c r="T86" s="349"/>
      <c r="U86" s="349"/>
      <c r="V86" s="349"/>
      <c r="W86" s="349"/>
      <c r="X86" s="349"/>
      <c r="Y86" s="349"/>
      <c r="Z86" s="349"/>
      <c r="AA86" s="349"/>
      <c r="AB86" s="349"/>
      <c r="AC86" s="349"/>
      <c r="AD86" s="349"/>
      <c r="AE86" s="349"/>
      <c r="AF86" s="349"/>
      <c r="AG86" s="349"/>
      <c r="AH86" s="349"/>
      <c r="AI86" s="349"/>
      <c r="AJ86" s="349"/>
      <c r="AK86" s="349"/>
      <c r="AL86" s="349"/>
      <c r="AM86" s="349"/>
      <c r="AN86" s="349"/>
      <c r="AO86" s="349"/>
      <c r="AP86" s="349"/>
      <c r="AQ86" s="349"/>
      <c r="AR86" s="349"/>
      <c r="AS86" s="349"/>
      <c r="AT86" s="349"/>
      <c r="AU86" s="349"/>
      <c r="AV86" s="349"/>
      <c r="AW86" s="349"/>
      <c r="AX86" s="349"/>
      <c r="AY86" s="349"/>
      <c r="AZ86" s="349"/>
      <c r="BA86" s="440"/>
      <c r="BB86" s="7"/>
      <c r="BC86" s="7"/>
    </row>
    <row r="87" spans="12:55" ht="7.5" customHeight="1">
      <c r="L87" s="7"/>
      <c r="M87" s="148"/>
      <c r="N87" s="149"/>
      <c r="O87" s="149"/>
      <c r="P87" s="150"/>
      <c r="Q87" s="349"/>
      <c r="R87" s="349"/>
      <c r="S87" s="349"/>
      <c r="T87" s="349"/>
      <c r="U87" s="349"/>
      <c r="V87" s="349"/>
      <c r="W87" s="349"/>
      <c r="X87" s="349"/>
      <c r="Y87" s="349"/>
      <c r="Z87" s="349"/>
      <c r="AA87" s="349"/>
      <c r="AB87" s="349"/>
      <c r="AC87" s="349"/>
      <c r="AD87" s="349"/>
      <c r="AE87" s="349"/>
      <c r="AF87" s="349"/>
      <c r="AG87" s="349"/>
      <c r="AH87" s="349"/>
      <c r="AI87" s="349"/>
      <c r="AJ87" s="349"/>
      <c r="AK87" s="349"/>
      <c r="AL87" s="349"/>
      <c r="AM87" s="349"/>
      <c r="AN87" s="349"/>
      <c r="AO87" s="349"/>
      <c r="AP87" s="349"/>
      <c r="AQ87" s="349"/>
      <c r="AR87" s="349"/>
      <c r="AS87" s="349"/>
      <c r="AT87" s="349"/>
      <c r="AU87" s="349"/>
      <c r="AV87" s="349"/>
      <c r="AW87" s="349"/>
      <c r="AX87" s="349"/>
      <c r="AY87" s="349"/>
      <c r="AZ87" s="349"/>
      <c r="BA87" s="440"/>
      <c r="BB87" s="7"/>
      <c r="BC87" s="7"/>
    </row>
    <row r="88" spans="12:55" ht="7.5" customHeight="1">
      <c r="L88" s="7"/>
      <c r="M88" s="148"/>
      <c r="N88" s="149"/>
      <c r="O88" s="149"/>
      <c r="P88" s="150"/>
      <c r="Q88" s="349" t="s">
        <v>17</v>
      </c>
      <c r="R88" s="349"/>
      <c r="S88" s="349"/>
      <c r="T88" s="349"/>
      <c r="U88" s="349"/>
      <c r="V88" s="349"/>
      <c r="W88" s="349"/>
      <c r="X88" s="349"/>
      <c r="Y88" s="448" t="s">
        <v>115</v>
      </c>
      <c r="Z88" s="448"/>
      <c r="AA88" s="448"/>
      <c r="AB88" s="448"/>
      <c r="AC88" s="448"/>
      <c r="AD88" s="448"/>
      <c r="AE88" s="448"/>
      <c r="AF88" s="448"/>
      <c r="AG88" s="448"/>
      <c r="AH88" s="448"/>
      <c r="AI88" s="448"/>
      <c r="AJ88" s="448"/>
      <c r="AK88" s="448"/>
      <c r="AL88" s="448"/>
      <c r="AM88" s="448"/>
      <c r="AN88" s="448"/>
      <c r="AO88" s="448"/>
      <c r="AP88" s="448"/>
      <c r="AQ88" s="448"/>
      <c r="AR88" s="448"/>
      <c r="AS88" s="448"/>
      <c r="AT88" s="448"/>
      <c r="AU88" s="448"/>
      <c r="AV88" s="448"/>
      <c r="AW88" s="448"/>
      <c r="AX88" s="448"/>
      <c r="AY88" s="448"/>
      <c r="AZ88" s="448"/>
      <c r="BA88" s="449"/>
      <c r="BB88" s="7"/>
      <c r="BC88" s="7"/>
    </row>
    <row r="89" spans="12:55" ht="7.5" customHeight="1">
      <c r="L89" s="7"/>
      <c r="M89" s="148"/>
      <c r="N89" s="149"/>
      <c r="O89" s="149"/>
      <c r="P89" s="150"/>
      <c r="Q89" s="349"/>
      <c r="R89" s="349"/>
      <c r="S89" s="349"/>
      <c r="T89" s="349"/>
      <c r="U89" s="349"/>
      <c r="V89" s="349"/>
      <c r="W89" s="349"/>
      <c r="X89" s="349"/>
      <c r="Y89" s="448"/>
      <c r="Z89" s="448"/>
      <c r="AA89" s="448"/>
      <c r="AB89" s="448"/>
      <c r="AC89" s="448"/>
      <c r="AD89" s="448"/>
      <c r="AE89" s="448"/>
      <c r="AF89" s="448"/>
      <c r="AG89" s="448"/>
      <c r="AH89" s="448"/>
      <c r="AI89" s="448"/>
      <c r="AJ89" s="448"/>
      <c r="AK89" s="448"/>
      <c r="AL89" s="448"/>
      <c r="AM89" s="448"/>
      <c r="AN89" s="448"/>
      <c r="AO89" s="448"/>
      <c r="AP89" s="448"/>
      <c r="AQ89" s="448"/>
      <c r="AR89" s="448"/>
      <c r="AS89" s="448"/>
      <c r="AT89" s="448"/>
      <c r="AU89" s="448"/>
      <c r="AV89" s="448"/>
      <c r="AW89" s="448"/>
      <c r="AX89" s="448"/>
      <c r="AY89" s="448"/>
      <c r="AZ89" s="448"/>
      <c r="BA89" s="449"/>
      <c r="BB89" s="7"/>
      <c r="BC89" s="7"/>
    </row>
    <row r="90" spans="12:55" ht="7.5" customHeight="1">
      <c r="L90" s="7"/>
      <c r="M90" s="148"/>
      <c r="N90" s="149"/>
      <c r="O90" s="149"/>
      <c r="P90" s="150"/>
      <c r="Q90" s="349"/>
      <c r="R90" s="349"/>
      <c r="S90" s="349"/>
      <c r="T90" s="349"/>
      <c r="U90" s="349"/>
      <c r="V90" s="349"/>
      <c r="W90" s="349"/>
      <c r="X90" s="349"/>
      <c r="Y90" s="448"/>
      <c r="Z90" s="448"/>
      <c r="AA90" s="448"/>
      <c r="AB90" s="448"/>
      <c r="AC90" s="448"/>
      <c r="AD90" s="448"/>
      <c r="AE90" s="448"/>
      <c r="AF90" s="448"/>
      <c r="AG90" s="448"/>
      <c r="AH90" s="448"/>
      <c r="AI90" s="448"/>
      <c r="AJ90" s="448"/>
      <c r="AK90" s="448"/>
      <c r="AL90" s="448"/>
      <c r="AM90" s="448"/>
      <c r="AN90" s="448"/>
      <c r="AO90" s="448"/>
      <c r="AP90" s="448"/>
      <c r="AQ90" s="448"/>
      <c r="AR90" s="448"/>
      <c r="AS90" s="448"/>
      <c r="AT90" s="448"/>
      <c r="AU90" s="448"/>
      <c r="AV90" s="448"/>
      <c r="AW90" s="448"/>
      <c r="AX90" s="448"/>
      <c r="AY90" s="448"/>
      <c r="AZ90" s="448"/>
      <c r="BA90" s="449"/>
      <c r="BB90" s="7"/>
      <c r="BC90" s="7"/>
    </row>
    <row r="91" spans="12:55" ht="7.5" customHeight="1">
      <c r="L91" s="7"/>
      <c r="M91" s="148"/>
      <c r="N91" s="149"/>
      <c r="O91" s="149"/>
      <c r="P91" s="150"/>
      <c r="Q91" s="349"/>
      <c r="R91" s="349"/>
      <c r="S91" s="349"/>
      <c r="T91" s="349"/>
      <c r="U91" s="349"/>
      <c r="V91" s="349"/>
      <c r="W91" s="349"/>
      <c r="X91" s="349"/>
      <c r="Y91" s="448"/>
      <c r="Z91" s="448"/>
      <c r="AA91" s="448"/>
      <c r="AB91" s="448"/>
      <c r="AC91" s="448"/>
      <c r="AD91" s="448"/>
      <c r="AE91" s="448"/>
      <c r="AF91" s="448"/>
      <c r="AG91" s="448"/>
      <c r="AH91" s="448"/>
      <c r="AI91" s="448"/>
      <c r="AJ91" s="448"/>
      <c r="AK91" s="448"/>
      <c r="AL91" s="448"/>
      <c r="AM91" s="448"/>
      <c r="AN91" s="448"/>
      <c r="AO91" s="448"/>
      <c r="AP91" s="448"/>
      <c r="AQ91" s="448"/>
      <c r="AR91" s="448"/>
      <c r="AS91" s="448"/>
      <c r="AT91" s="448"/>
      <c r="AU91" s="448"/>
      <c r="AV91" s="448"/>
      <c r="AW91" s="448"/>
      <c r="AX91" s="448"/>
      <c r="AY91" s="448"/>
      <c r="AZ91" s="448"/>
      <c r="BA91" s="449"/>
      <c r="BB91" s="7"/>
      <c r="BC91" s="7"/>
    </row>
    <row r="92" spans="12:55" ht="7.5" customHeight="1">
      <c r="L92" s="7"/>
      <c r="M92" s="151"/>
      <c r="N92" s="152"/>
      <c r="O92" s="152"/>
      <c r="P92" s="153"/>
      <c r="Q92" s="350"/>
      <c r="R92" s="350"/>
      <c r="S92" s="350"/>
      <c r="T92" s="350"/>
      <c r="U92" s="350"/>
      <c r="V92" s="350"/>
      <c r="W92" s="350"/>
      <c r="X92" s="350"/>
      <c r="Y92" s="450"/>
      <c r="Z92" s="450"/>
      <c r="AA92" s="450"/>
      <c r="AB92" s="450"/>
      <c r="AC92" s="450"/>
      <c r="AD92" s="450"/>
      <c r="AE92" s="450"/>
      <c r="AF92" s="450"/>
      <c r="AG92" s="450"/>
      <c r="AH92" s="450"/>
      <c r="AI92" s="450"/>
      <c r="AJ92" s="450"/>
      <c r="AK92" s="450"/>
      <c r="AL92" s="450"/>
      <c r="AM92" s="450"/>
      <c r="AN92" s="450"/>
      <c r="AO92" s="450"/>
      <c r="AP92" s="450"/>
      <c r="AQ92" s="450"/>
      <c r="AR92" s="450"/>
      <c r="AS92" s="450"/>
      <c r="AT92" s="450"/>
      <c r="AU92" s="450"/>
      <c r="AV92" s="450"/>
      <c r="AW92" s="450"/>
      <c r="AX92" s="450"/>
      <c r="AY92" s="450"/>
      <c r="AZ92" s="450"/>
      <c r="BA92" s="451"/>
      <c r="BB92" s="7"/>
      <c r="BC92" s="7"/>
    </row>
    <row r="93" spans="12:55" ht="7.5" customHeight="1">
      <c r="L93" s="7"/>
      <c r="M93" s="442" t="s">
        <v>14</v>
      </c>
      <c r="N93" s="442"/>
      <c r="O93" s="442"/>
      <c r="P93" s="442"/>
      <c r="Q93" s="442"/>
      <c r="R93" s="442"/>
      <c r="S93" s="348"/>
      <c r="T93" s="348"/>
      <c r="U93" s="348"/>
      <c r="V93" s="348"/>
      <c r="W93" s="348"/>
      <c r="X93" s="348"/>
      <c r="Y93" s="348"/>
      <c r="Z93" s="348"/>
      <c r="AA93" s="348"/>
      <c r="AB93" s="348"/>
      <c r="AC93" s="348"/>
      <c r="AD93" s="348"/>
      <c r="AE93" s="348"/>
      <c r="AF93" s="348"/>
      <c r="AG93" s="442" t="s">
        <v>18</v>
      </c>
      <c r="AH93" s="442"/>
      <c r="AI93" s="442"/>
      <c r="AJ93" s="442"/>
      <c r="AK93" s="442"/>
      <c r="AL93" s="442"/>
      <c r="AM93" s="182"/>
      <c r="AN93" s="182"/>
      <c r="AO93" s="182"/>
      <c r="AP93" s="182"/>
      <c r="AQ93" s="182"/>
      <c r="AR93" s="182"/>
      <c r="AS93" s="182"/>
      <c r="AT93" s="182"/>
      <c r="AU93" s="182"/>
      <c r="AV93" s="182"/>
      <c r="AW93" s="182"/>
      <c r="AX93" s="182"/>
      <c r="AY93" s="182"/>
      <c r="AZ93" s="182"/>
      <c r="BA93" s="182"/>
      <c r="BB93" s="7"/>
      <c r="BC93" s="7"/>
    </row>
    <row r="94" spans="12:55" ht="7.5" customHeight="1">
      <c r="L94" s="7"/>
      <c r="M94" s="442"/>
      <c r="N94" s="442"/>
      <c r="O94" s="442"/>
      <c r="P94" s="442"/>
      <c r="Q94" s="442"/>
      <c r="R94" s="442"/>
      <c r="S94" s="443"/>
      <c r="T94" s="443"/>
      <c r="U94" s="443"/>
      <c r="V94" s="443"/>
      <c r="W94" s="443"/>
      <c r="X94" s="443"/>
      <c r="Y94" s="443"/>
      <c r="Z94" s="443"/>
      <c r="AA94" s="443"/>
      <c r="AB94" s="443"/>
      <c r="AC94" s="443"/>
      <c r="AD94" s="443"/>
      <c r="AE94" s="443"/>
      <c r="AF94" s="443"/>
      <c r="AG94" s="442"/>
      <c r="AH94" s="442"/>
      <c r="AI94" s="442"/>
      <c r="AJ94" s="442"/>
      <c r="AK94" s="442"/>
      <c r="AL94" s="442"/>
      <c r="AM94" s="182"/>
      <c r="AN94" s="182"/>
      <c r="AO94" s="182"/>
      <c r="AP94" s="182"/>
      <c r="AQ94" s="182"/>
      <c r="AR94" s="182"/>
      <c r="AS94" s="182"/>
      <c r="AT94" s="182"/>
      <c r="AU94" s="182"/>
      <c r="AV94" s="182"/>
      <c r="AW94" s="182"/>
      <c r="AX94" s="182"/>
      <c r="AY94" s="182"/>
      <c r="AZ94" s="182"/>
      <c r="BA94" s="182"/>
      <c r="BB94" s="7"/>
      <c r="BC94" s="7"/>
    </row>
    <row r="95" spans="12:55" ht="7.5" customHeight="1">
      <c r="L95" s="7"/>
      <c r="M95" s="442"/>
      <c r="N95" s="442"/>
      <c r="O95" s="442"/>
      <c r="P95" s="442"/>
      <c r="Q95" s="442"/>
      <c r="R95" s="442"/>
      <c r="S95" s="443"/>
      <c r="T95" s="443"/>
      <c r="U95" s="443"/>
      <c r="V95" s="443"/>
      <c r="W95" s="443"/>
      <c r="X95" s="443"/>
      <c r="Y95" s="443"/>
      <c r="Z95" s="443"/>
      <c r="AA95" s="443"/>
      <c r="AB95" s="443"/>
      <c r="AC95" s="443"/>
      <c r="AD95" s="443"/>
      <c r="AE95" s="443"/>
      <c r="AF95" s="443"/>
      <c r="AG95" s="442"/>
      <c r="AH95" s="442"/>
      <c r="AI95" s="442"/>
      <c r="AJ95" s="442"/>
      <c r="AK95" s="442"/>
      <c r="AL95" s="442"/>
      <c r="AM95" s="182"/>
      <c r="AN95" s="182"/>
      <c r="AO95" s="182"/>
      <c r="AP95" s="182"/>
      <c r="AQ95" s="182"/>
      <c r="AR95" s="182"/>
      <c r="AS95" s="182"/>
      <c r="AT95" s="182"/>
      <c r="AU95" s="182"/>
      <c r="AV95" s="182"/>
      <c r="AW95" s="182"/>
      <c r="AX95" s="182"/>
      <c r="AY95" s="182"/>
      <c r="AZ95" s="182"/>
      <c r="BA95" s="182"/>
      <c r="BB95" s="7"/>
      <c r="BC95" s="7"/>
    </row>
    <row r="96" spans="12:55" ht="7.5" customHeight="1">
      <c r="L96" s="7"/>
      <c r="M96" s="442"/>
      <c r="N96" s="442"/>
      <c r="O96" s="442"/>
      <c r="P96" s="442"/>
      <c r="Q96" s="442"/>
      <c r="R96" s="442"/>
      <c r="S96" s="350"/>
      <c r="T96" s="350"/>
      <c r="U96" s="350"/>
      <c r="V96" s="350"/>
      <c r="W96" s="350"/>
      <c r="X96" s="350"/>
      <c r="Y96" s="350"/>
      <c r="Z96" s="350"/>
      <c r="AA96" s="350"/>
      <c r="AB96" s="350"/>
      <c r="AC96" s="350"/>
      <c r="AD96" s="350"/>
      <c r="AE96" s="350"/>
      <c r="AF96" s="350"/>
      <c r="AG96" s="442"/>
      <c r="AH96" s="442"/>
      <c r="AI96" s="442"/>
      <c r="AJ96" s="442"/>
      <c r="AK96" s="442"/>
      <c r="AL96" s="442"/>
      <c r="AM96" s="182"/>
      <c r="AN96" s="182"/>
      <c r="AO96" s="182"/>
      <c r="AP96" s="182"/>
      <c r="AQ96" s="182"/>
      <c r="AR96" s="182"/>
      <c r="AS96" s="182"/>
      <c r="AT96" s="182"/>
      <c r="AU96" s="182"/>
      <c r="AV96" s="182"/>
      <c r="AW96" s="182"/>
      <c r="AX96" s="182"/>
      <c r="AY96" s="182"/>
      <c r="AZ96" s="182"/>
      <c r="BA96" s="182"/>
      <c r="BB96" s="7"/>
      <c r="BC96" s="7"/>
    </row>
    <row r="97" spans="55:55" ht="7.5" customHeight="1">
      <c r="BC97" s="7"/>
    </row>
    <row r="98" spans="55:55" ht="7.5" customHeight="1"/>
    <row r="99" spans="55:55" ht="7.5" customHeight="1"/>
    <row r="100" spans="55:55" ht="7.5" customHeight="1"/>
    <row r="101" spans="55:55" ht="7.5" customHeight="1"/>
    <row r="102" spans="55:55" ht="7.5" customHeight="1"/>
    <row r="103" spans="55:55" ht="7.5" customHeight="1"/>
    <row r="104" spans="55:55" ht="7.5" customHeight="1"/>
    <row r="105" spans="55:55" ht="7.5" customHeight="1"/>
    <row r="106" spans="55:55" ht="7.5" customHeight="1"/>
    <row r="107" spans="55:55" ht="7.5" customHeight="1"/>
    <row r="108" spans="55:55" ht="7.5" customHeight="1"/>
    <row r="109" spans="55:55" ht="7.5" customHeight="1"/>
    <row r="110" spans="55:55" ht="7.5" customHeight="1"/>
    <row r="111" spans="55:55" ht="7.5" customHeight="1"/>
    <row r="112" spans="55:55"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sheetData>
  <sheetProtection algorithmName="SHA-512" hashValue="Ko607hOiTC1T+CGmQbAAZb+eflsQsmsC6fKLks+qbEv5cTejKN7SO3vxuNWNWtWCD9wDxCJAREr4MXcVhyD9JA==" saltValue="cG8qOOp2x/vz4ozbva9ksQ==" spinCount="100000" sheet="1" selectLockedCells="1"/>
  <mergeCells count="179">
    <mergeCell ref="A66:H73"/>
    <mergeCell ref="I56:I57"/>
    <mergeCell ref="J56:J57"/>
    <mergeCell ref="K56:K57"/>
    <mergeCell ref="V45:V48"/>
    <mergeCell ref="AB45:AD48"/>
    <mergeCell ref="Z45:AA48"/>
    <mergeCell ref="W45:X48"/>
    <mergeCell ref="S45:U48"/>
    <mergeCell ref="S49:U52"/>
    <mergeCell ref="V49:V52"/>
    <mergeCell ref="W49:X52"/>
    <mergeCell ref="Y49:Y52"/>
    <mergeCell ref="Z49:AA52"/>
    <mergeCell ref="AB49:AD52"/>
    <mergeCell ref="J45:J48"/>
    <mergeCell ref="M68:BA70"/>
    <mergeCell ref="AB63:AL66"/>
    <mergeCell ref="AM62:AN64"/>
    <mergeCell ref="AO62:AP64"/>
    <mergeCell ref="AQ62:AR64"/>
    <mergeCell ref="AS62:AT64"/>
    <mergeCell ref="AU62:AV64"/>
    <mergeCell ref="AM59:BA61"/>
    <mergeCell ref="AS34:AT36"/>
    <mergeCell ref="AU34:AV36"/>
    <mergeCell ref="AW34:BA36"/>
    <mergeCell ref="Y45:Y48"/>
    <mergeCell ref="AY45:BA52"/>
    <mergeCell ref="AV45:AX52"/>
    <mergeCell ref="AE37:BA44"/>
    <mergeCell ref="I54:I55"/>
    <mergeCell ref="J54:J55"/>
    <mergeCell ref="K54:K55"/>
    <mergeCell ref="AQ34:AR36"/>
    <mergeCell ref="A1:D2"/>
    <mergeCell ref="O53:AA58"/>
    <mergeCell ref="M59:N66"/>
    <mergeCell ref="AM65:BA66"/>
    <mergeCell ref="AW62:AX64"/>
    <mergeCell ref="O59:AA66"/>
    <mergeCell ref="AB59:AL62"/>
    <mergeCell ref="M2:BA5"/>
    <mergeCell ref="M7:T10"/>
    <mergeCell ref="U7:AH10"/>
    <mergeCell ref="M45:R52"/>
    <mergeCell ref="AE13:AO19"/>
    <mergeCell ref="E8:E9"/>
    <mergeCell ref="F8:F9"/>
    <mergeCell ref="G8:G9"/>
    <mergeCell ref="E10:F11"/>
    <mergeCell ref="G10:G11"/>
    <mergeCell ref="I12:I13"/>
    <mergeCell ref="J12:J13"/>
    <mergeCell ref="I45:I48"/>
    <mergeCell ref="M53:N58"/>
    <mergeCell ref="AH53:AL58"/>
    <mergeCell ref="AP53:AV58"/>
    <mergeCell ref="M20:AD27"/>
    <mergeCell ref="M93:R96"/>
    <mergeCell ref="S93:AF96"/>
    <mergeCell ref="AG93:AL96"/>
    <mergeCell ref="AM93:BA96"/>
    <mergeCell ref="M71:P92"/>
    <mergeCell ref="Q71:BA73"/>
    <mergeCell ref="Y78:BA82"/>
    <mergeCell ref="Y83:BA87"/>
    <mergeCell ref="Y88:BA92"/>
    <mergeCell ref="Q74:BA77"/>
    <mergeCell ref="Q78:X82"/>
    <mergeCell ref="Q83:X87"/>
    <mergeCell ref="Q88:X92"/>
    <mergeCell ref="AY62:AZ64"/>
    <mergeCell ref="AE20:AK27"/>
    <mergeCell ref="AL20:BA27"/>
    <mergeCell ref="M28:AD36"/>
    <mergeCell ref="M37:AD44"/>
    <mergeCell ref="AE45:AU47"/>
    <mergeCell ref="AG48:AT51"/>
    <mergeCell ref="AM28:AN30"/>
    <mergeCell ref="AQ28:AR30"/>
    <mergeCell ref="AU28:AV30"/>
    <mergeCell ref="AS28:AT30"/>
    <mergeCell ref="AO28:AP30"/>
    <mergeCell ref="AE28:AL30"/>
    <mergeCell ref="AW28:BA30"/>
    <mergeCell ref="AE31:AL33"/>
    <mergeCell ref="AE34:AL36"/>
    <mergeCell ref="AM31:AN33"/>
    <mergeCell ref="AO31:AP33"/>
    <mergeCell ref="AQ31:AR33"/>
    <mergeCell ref="AS31:AT33"/>
    <mergeCell ref="AU31:AV33"/>
    <mergeCell ref="AW31:BA33"/>
    <mergeCell ref="AM34:AN36"/>
    <mergeCell ref="AO34:AP36"/>
    <mergeCell ref="H20:H21"/>
    <mergeCell ref="M13:R19"/>
    <mergeCell ref="B14:H15"/>
    <mergeCell ref="E56:E57"/>
    <mergeCell ref="F56:F57"/>
    <mergeCell ref="G56:G57"/>
    <mergeCell ref="H56:H57"/>
    <mergeCell ref="B52:D57"/>
    <mergeCell ref="H52:H53"/>
    <mergeCell ref="E54:E55"/>
    <mergeCell ref="F22:F23"/>
    <mergeCell ref="G22:G23"/>
    <mergeCell ref="H22:H23"/>
    <mergeCell ref="B49:H51"/>
    <mergeCell ref="E52:E53"/>
    <mergeCell ref="F52:F53"/>
    <mergeCell ref="G52:G53"/>
    <mergeCell ref="F54:F55"/>
    <mergeCell ref="G54:G55"/>
    <mergeCell ref="H54:H55"/>
    <mergeCell ref="B16:D23"/>
    <mergeCell ref="E18:E19"/>
    <mergeCell ref="E20:E21"/>
    <mergeCell ref="E22:E23"/>
    <mergeCell ref="G18:G19"/>
    <mergeCell ref="H18:H19"/>
    <mergeCell ref="A3:D5"/>
    <mergeCell ref="E3:E4"/>
    <mergeCell ref="F3:F4"/>
    <mergeCell ref="G3:G4"/>
    <mergeCell ref="A6:D11"/>
    <mergeCell ref="E6:E7"/>
    <mergeCell ref="F6:F7"/>
    <mergeCell ref="G6:G7"/>
    <mergeCell ref="E16:E17"/>
    <mergeCell ref="F37:F38"/>
    <mergeCell ref="G37:G38"/>
    <mergeCell ref="A35:D40"/>
    <mergeCell ref="E1:H2"/>
    <mergeCell ref="B58:D61"/>
    <mergeCell ref="E58:G61"/>
    <mergeCell ref="H58:H61"/>
    <mergeCell ref="H41:H44"/>
    <mergeCell ref="A12:G13"/>
    <mergeCell ref="H12:H13"/>
    <mergeCell ref="B45:F48"/>
    <mergeCell ref="G45:H48"/>
    <mergeCell ref="H37:H38"/>
    <mergeCell ref="E39:E40"/>
    <mergeCell ref="F39:F40"/>
    <mergeCell ref="G39:G40"/>
    <mergeCell ref="H39:H40"/>
    <mergeCell ref="B28:H34"/>
    <mergeCell ref="E35:E36"/>
    <mergeCell ref="F35:F36"/>
    <mergeCell ref="G35:G36"/>
    <mergeCell ref="H35:H36"/>
    <mergeCell ref="B24:H27"/>
    <mergeCell ref="F18:F19"/>
    <mergeCell ref="A62:F65"/>
    <mergeCell ref="G62:H65"/>
    <mergeCell ref="AA13:AB19"/>
    <mergeCell ref="AC13:AC19"/>
    <mergeCell ref="AX17:BA19"/>
    <mergeCell ref="AT17:AU19"/>
    <mergeCell ref="AV17:AW19"/>
    <mergeCell ref="AP17:AS19"/>
    <mergeCell ref="AS13:AT16"/>
    <mergeCell ref="AU13:AW16"/>
    <mergeCell ref="AX13:AZ16"/>
    <mergeCell ref="AP13:AR16"/>
    <mergeCell ref="S13:V19"/>
    <mergeCell ref="W13:W19"/>
    <mergeCell ref="X13:Y19"/>
    <mergeCell ref="Z13:Z19"/>
    <mergeCell ref="B41:F44"/>
    <mergeCell ref="G41:G44"/>
    <mergeCell ref="F16:F17"/>
    <mergeCell ref="G16:G17"/>
    <mergeCell ref="H16:H17"/>
    <mergeCell ref="F20:F21"/>
    <mergeCell ref="G20:G21"/>
    <mergeCell ref="E37:E38"/>
  </mergeCells>
  <phoneticPr fontId="1"/>
  <conditionalFormatting sqref="B14:H15 B16 E16:H16 F19:H23 E20 E22 E18:H18 F17:H17">
    <cfRule type="expression" dxfId="3" priority="4">
      <formula>$J$12="○"</formula>
    </cfRule>
  </conditionalFormatting>
  <conditionalFormatting sqref="B24:H34">
    <cfRule type="expression" dxfId="2" priority="3">
      <formula>$I$12="○"</formula>
    </cfRule>
  </conditionalFormatting>
  <conditionalFormatting sqref="B49:H61">
    <cfRule type="expression" dxfId="1" priority="2">
      <formula>$J$45="○"</formula>
    </cfRule>
  </conditionalFormatting>
  <conditionalFormatting sqref="A66">
    <cfRule type="expression" dxfId="0" priority="1">
      <formula>$A$66&lt;&gt;""</formula>
    </cfRule>
  </conditionalFormatting>
  <dataValidations count="7">
    <dataValidation type="list" allowBlank="1" showInputMessage="1" showErrorMessage="1" sqref="H12:H13">
      <formula1>"受診した,受診していない"</formula1>
    </dataValidation>
    <dataValidation type="textLength" operator="lessThanOrEqual" allowBlank="1" showInputMessage="1" showErrorMessage="1" sqref="B28:H34">
      <formula1>100</formula1>
    </dataValidation>
    <dataValidation type="list" allowBlank="1" showInputMessage="1" showErrorMessage="1" sqref="G45:H48">
      <formula1>"給与等の「支給がある」,給与等の「支給はない」"</formula1>
    </dataValidation>
    <dataValidation allowBlank="1" showInputMessage="1" showErrorMessage="1" prompt="２４時制で入力してください。" sqref="E10:F11"/>
    <dataValidation type="textLength" imeMode="off" operator="lessThanOrEqual" allowBlank="1" showInputMessage="1" showErrorMessage="1" error="７ケタが入力できる最大桁数です。" sqref="F5 G5 F8:G9 G18:H23 F37:G40 G41:G44 F54:G57 E58:G61">
      <formula1>7</formula1>
    </dataValidation>
    <dataValidation type="list" allowBlank="1" showInputMessage="1" showErrorMessage="1" sqref="G62:H65">
      <formula1>"月末,月の途中"</formula1>
    </dataValidation>
    <dataValidation type="textLength" imeMode="off" operator="equal" allowBlank="1" showInputMessage="1" showErrorMessage="1" error="４桁の西暦で入力してください。_x000a_【例】_x000a_2022_x000a_2023" prompt="４桁の西暦で入力してください。_x000a_＜例＞2022" sqref="E56:E57 E54:E55 E39:E40 E37:E38 F22:F23 F20:F21 F18:F19 E8:E9 E5">
      <formula1>4</formula1>
    </dataValidation>
  </dataValidations>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使用方法</vt:lpstr>
      <vt:lpstr>申請書（世帯主）</vt:lpstr>
      <vt:lpstr>申請書 (被保険者記入用)</vt:lpstr>
      <vt:lpstr>'申請書 (被保険者記入用)'!Print_Area</vt:lpstr>
      <vt:lpstr>'申請書（世帯主）'!Print_Area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2022-12-08T00:22:12Z</cp:lastPrinted>
  <dcterms:created xsi:type="dcterms:W3CDTF">2022-11-01T23:26:11Z</dcterms:created>
  <dcterms:modified xsi:type="dcterms:W3CDTF">2024-11-28T00:28:01Z</dcterms:modified>
</cp:coreProperties>
</file>