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6539000生涯学習・学校地域連携課\021　学校支援ボランティア・学校支援地域本部\スクールコーディネーター\11様式\R6年度\"/>
    </mc:Choice>
  </mc:AlternateContent>
  <bookViews>
    <workbookView xWindow="0" yWindow="0" windowWidth="20490" windowHeight="7155" activeTab="2"/>
  </bookViews>
  <sheets>
    <sheet name="記入例" sheetId="3" r:id="rId1"/>
    <sheet name="5月" sheetId="1" r:id="rId2"/>
    <sheet name="６月" sheetId="4" r:id="rId3"/>
    <sheet name="７月" sheetId="5" r:id="rId4"/>
    <sheet name="８月" sheetId="6" r:id="rId5"/>
    <sheet name="９月" sheetId="7" r:id="rId6"/>
    <sheet name="１０月" sheetId="8" r:id="rId7"/>
    <sheet name="１１月" sheetId="9" r:id="rId8"/>
    <sheet name="１２月" sheetId="10" r:id="rId9"/>
    <sheet name="１月" sheetId="11" r:id="rId10"/>
    <sheet name="２月" sheetId="12" r:id="rId11"/>
    <sheet name="３月" sheetId="13" r:id="rId12"/>
    <sheet name="Sheet2" sheetId="2" r:id="rId13"/>
  </sheets>
  <definedNames>
    <definedName name="_xlnm.Print_Area" localSheetId="6">'１０月'!$A$1:$M$20</definedName>
    <definedName name="_xlnm.Print_Area" localSheetId="7">'１１月'!$A$1:$M$20</definedName>
    <definedName name="_xlnm.Print_Area" localSheetId="8">'１２月'!$A$1:$M$20</definedName>
    <definedName name="_xlnm.Print_Area" localSheetId="9">'１月'!$A$1:$M$20</definedName>
    <definedName name="_xlnm.Print_Area" localSheetId="10">'２月'!$A$1:$M$20</definedName>
    <definedName name="_xlnm.Print_Area" localSheetId="11">'３月'!$A$1:$M$20</definedName>
    <definedName name="_xlnm.Print_Area" localSheetId="1">'5月'!$A$1:$M$20</definedName>
    <definedName name="_xlnm.Print_Area" localSheetId="2">'６月'!$A$1:$M$19</definedName>
    <definedName name="_xlnm.Print_Area" localSheetId="3">'７月'!$A$1:$M$20</definedName>
    <definedName name="_xlnm.Print_Area" localSheetId="4">'８月'!$A$1:$M$20</definedName>
    <definedName name="_xlnm.Print_Area" localSheetId="5">'９月'!$A$1:$M$20</definedName>
    <definedName name="_xlnm.Print_Area" localSheetId="0">記入例!$A$2:$M$21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3" l="1"/>
  <c r="G7" i="12"/>
  <c r="G7" i="11"/>
  <c r="G7" i="10"/>
  <c r="G7" i="9"/>
  <c r="G7" i="8"/>
  <c r="G7" i="7"/>
  <c r="G7" i="6"/>
  <c r="G7" i="5"/>
  <c r="G7" i="4"/>
  <c r="G19" i="1" l="1"/>
  <c r="L3" i="1" l="1"/>
  <c r="L5" i="1" l="1"/>
  <c r="L3" i="13" l="1"/>
  <c r="L3" i="12"/>
  <c r="L3" i="11"/>
  <c r="L3" i="10"/>
  <c r="L3" i="9"/>
  <c r="L3" i="8"/>
  <c r="L3" i="7"/>
  <c r="L3" i="6"/>
  <c r="L3" i="5"/>
  <c r="L3" i="4"/>
  <c r="L4" i="3"/>
  <c r="L6" i="3"/>
  <c r="L9" i="3"/>
  <c r="I8" i="3"/>
  <c r="H20" i="3"/>
  <c r="L8" i="3"/>
  <c r="I7" i="1" l="1"/>
  <c r="I8" i="1" s="1"/>
  <c r="I7" i="4"/>
  <c r="H19" i="1"/>
  <c r="I19" i="1" l="1"/>
  <c r="I4" i="13" l="1"/>
  <c r="I5" i="13" s="1"/>
  <c r="I6" i="13" s="1"/>
  <c r="I4" i="12"/>
  <c r="I5" i="12" s="1"/>
  <c r="I6" i="12" s="1"/>
  <c r="I4" i="11"/>
  <c r="I5" i="11" s="1"/>
  <c r="I6" i="11" s="1"/>
  <c r="I7" i="10"/>
  <c r="I8" i="10" s="1"/>
  <c r="I9" i="10" s="1"/>
  <c r="I10" i="10" s="1"/>
  <c r="I11" i="10" s="1"/>
  <c r="I12" i="10" s="1"/>
  <c r="I13" i="10" s="1"/>
  <c r="I14" i="10" s="1"/>
  <c r="I15" i="10" s="1"/>
  <c r="I16" i="10" s="1"/>
  <c r="I17" i="10" s="1"/>
  <c r="I18" i="10" s="1"/>
  <c r="I4" i="10"/>
  <c r="I5" i="10" s="1"/>
  <c r="I6" i="10" s="1"/>
  <c r="I7" i="9"/>
  <c r="I8" i="9" s="1"/>
  <c r="I9" i="9" s="1"/>
  <c r="I10" i="9" s="1"/>
  <c r="I11" i="9" s="1"/>
  <c r="I12" i="9" s="1"/>
  <c r="I13" i="9" s="1"/>
  <c r="I14" i="9" s="1"/>
  <c r="I15" i="9" s="1"/>
  <c r="I16" i="9" s="1"/>
  <c r="I17" i="9" s="1"/>
  <c r="I18" i="9" s="1"/>
  <c r="I4" i="9"/>
  <c r="I5" i="9" s="1"/>
  <c r="I6" i="9" s="1"/>
  <c r="I4" i="8"/>
  <c r="I5" i="8" s="1"/>
  <c r="I6" i="8" s="1"/>
  <c r="I4" i="7"/>
  <c r="I5" i="7" s="1"/>
  <c r="I6" i="7" s="1"/>
  <c r="I4" i="6"/>
  <c r="I5" i="6" s="1"/>
  <c r="I6" i="6" s="1"/>
  <c r="I4" i="5"/>
  <c r="I5" i="5" s="1"/>
  <c r="I6" i="5" s="1"/>
  <c r="I8" i="4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4" i="4"/>
  <c r="I5" i="4" s="1"/>
  <c r="I6" i="4" s="1"/>
  <c r="I9" i="3"/>
  <c r="I10" i="3" s="1"/>
  <c r="I11" i="3" s="1"/>
  <c r="I6" i="3"/>
  <c r="I7" i="3" s="1"/>
  <c r="I5" i="3"/>
  <c r="I12" i="3" l="1"/>
  <c r="I13" i="3" s="1"/>
  <c r="I14" i="3" s="1"/>
  <c r="I15" i="3" s="1"/>
  <c r="I16" i="3" s="1"/>
  <c r="I17" i="3" s="1"/>
  <c r="I18" i="3" s="1"/>
  <c r="I19" i="3" s="1"/>
  <c r="I9" i="1"/>
  <c r="I10" i="1" s="1"/>
  <c r="I11" i="1" s="1"/>
  <c r="I12" i="1" s="1"/>
  <c r="I13" i="1" s="1"/>
  <c r="I14" i="1" s="1"/>
  <c r="I15" i="1" s="1"/>
  <c r="I16" i="1" s="1"/>
  <c r="I17" i="1" s="1"/>
  <c r="I18" i="1" s="1"/>
  <c r="H19" i="13"/>
  <c r="L8" i="13"/>
  <c r="L7" i="13"/>
  <c r="L6" i="13"/>
  <c r="L5" i="13"/>
  <c r="H19" i="12"/>
  <c r="L8" i="12"/>
  <c r="L7" i="12"/>
  <c r="L6" i="12"/>
  <c r="L5" i="12"/>
  <c r="H19" i="11"/>
  <c r="L8" i="11"/>
  <c r="L7" i="11"/>
  <c r="L6" i="11"/>
  <c r="L5" i="11"/>
  <c r="H19" i="10"/>
  <c r="G19" i="10"/>
  <c r="L8" i="10"/>
  <c r="L7" i="10"/>
  <c r="L6" i="10"/>
  <c r="L5" i="10"/>
  <c r="H19" i="9"/>
  <c r="G19" i="9"/>
  <c r="L8" i="9"/>
  <c r="L7" i="9"/>
  <c r="L6" i="9"/>
  <c r="L5" i="9"/>
  <c r="H19" i="8"/>
  <c r="L8" i="8"/>
  <c r="L7" i="8"/>
  <c r="L6" i="8"/>
  <c r="L5" i="8"/>
  <c r="H19" i="7"/>
  <c r="L8" i="7"/>
  <c r="L7" i="7"/>
  <c r="L6" i="7"/>
  <c r="L5" i="7"/>
  <c r="H19" i="6"/>
  <c r="L8" i="6"/>
  <c r="L7" i="6"/>
  <c r="L6" i="6"/>
  <c r="L5" i="6"/>
  <c r="H19" i="5"/>
  <c r="L8" i="5"/>
  <c r="L7" i="5"/>
  <c r="L6" i="5"/>
  <c r="L5" i="5"/>
  <c r="H19" i="4"/>
  <c r="G19" i="4"/>
  <c r="I19" i="4" s="1"/>
  <c r="I7" i="5" s="1"/>
  <c r="I8" i="5" s="1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L8" i="4"/>
  <c r="L7" i="4"/>
  <c r="L6" i="4"/>
  <c r="L5" i="4"/>
  <c r="G20" i="3"/>
  <c r="L7" i="3"/>
  <c r="L5" i="3" s="1"/>
  <c r="L7" i="1"/>
  <c r="L8" i="1"/>
  <c r="L6" i="1"/>
  <c r="I4" i="1"/>
  <c r="I5" i="1" s="1"/>
  <c r="I6" i="1" s="1"/>
  <c r="G19" i="5" l="1"/>
  <c r="I19" i="5" s="1"/>
  <c r="L4" i="1"/>
  <c r="L9" i="1" s="1"/>
  <c r="L4" i="13"/>
  <c r="L9" i="13" s="1"/>
  <c r="L4" i="12"/>
  <c r="L9" i="12" s="1"/>
  <c r="L4" i="11"/>
  <c r="L9" i="11" s="1"/>
  <c r="L4" i="10"/>
  <c r="L9" i="10" s="1"/>
  <c r="L4" i="9"/>
  <c r="L9" i="9" s="1"/>
  <c r="L4" i="8"/>
  <c r="L9" i="8" s="1"/>
  <c r="L4" i="6"/>
  <c r="L9" i="6" s="1"/>
  <c r="L4" i="5"/>
  <c r="L9" i="5" s="1"/>
  <c r="L4" i="4"/>
  <c r="L9" i="4" s="1"/>
  <c r="L10" i="3"/>
  <c r="I20" i="3"/>
  <c r="L4" i="7"/>
  <c r="L9" i="7" s="1"/>
  <c r="I7" i="6" l="1"/>
  <c r="I8" i="6" s="1"/>
  <c r="I9" i="6" s="1"/>
  <c r="I10" i="6" s="1"/>
  <c r="I11" i="6" s="1"/>
  <c r="I12" i="6" s="1"/>
  <c r="I13" i="6" s="1"/>
  <c r="I14" i="6" s="1"/>
  <c r="I15" i="6" s="1"/>
  <c r="I16" i="6" s="1"/>
  <c r="I17" i="6" s="1"/>
  <c r="I18" i="6" s="1"/>
  <c r="G19" i="6"/>
  <c r="I19" i="6" s="1"/>
  <c r="I7" i="7" l="1"/>
  <c r="I8" i="7" s="1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G19" i="7"/>
  <c r="I19" i="7" s="1"/>
  <c r="I7" i="8" l="1"/>
  <c r="I8" i="8" s="1"/>
  <c r="I9" i="8" s="1"/>
  <c r="I10" i="8" s="1"/>
  <c r="I11" i="8" s="1"/>
  <c r="I12" i="8" s="1"/>
  <c r="I13" i="8" s="1"/>
  <c r="I14" i="8" s="1"/>
  <c r="I15" i="8" s="1"/>
  <c r="I16" i="8" s="1"/>
  <c r="I17" i="8" s="1"/>
  <c r="I18" i="8" s="1"/>
  <c r="G19" i="8"/>
  <c r="I19" i="8" s="1"/>
  <c r="I19" i="9" s="1"/>
  <c r="I19" i="10" s="1"/>
  <c r="I7" i="11" l="1"/>
  <c r="I8" i="11" s="1"/>
  <c r="I9" i="11" s="1"/>
  <c r="I10" i="11" s="1"/>
  <c r="I11" i="11" s="1"/>
  <c r="I12" i="11" s="1"/>
  <c r="I13" i="11" s="1"/>
  <c r="I14" i="11" s="1"/>
  <c r="I15" i="11" s="1"/>
  <c r="I16" i="11" s="1"/>
  <c r="I17" i="11" s="1"/>
  <c r="I18" i="11" s="1"/>
  <c r="G19" i="11"/>
  <c r="I19" i="11" s="1"/>
  <c r="I7" i="12" l="1"/>
  <c r="I8" i="12" s="1"/>
  <c r="I9" i="12" s="1"/>
  <c r="I10" i="12" s="1"/>
  <c r="I11" i="12" s="1"/>
  <c r="I12" i="12" s="1"/>
  <c r="I13" i="12" s="1"/>
  <c r="I14" i="12" s="1"/>
  <c r="I15" i="12" s="1"/>
  <c r="I16" i="12" s="1"/>
  <c r="I17" i="12" s="1"/>
  <c r="I18" i="12" s="1"/>
  <c r="G19" i="12"/>
  <c r="I19" i="12" s="1"/>
  <c r="I7" i="13" l="1"/>
  <c r="I8" i="13" s="1"/>
  <c r="I9" i="13" s="1"/>
  <c r="I10" i="13" s="1"/>
  <c r="I11" i="13" s="1"/>
  <c r="I12" i="13" s="1"/>
  <c r="I13" i="13" s="1"/>
  <c r="I14" i="13" s="1"/>
  <c r="I15" i="13" s="1"/>
  <c r="I16" i="13" s="1"/>
  <c r="I17" i="13" s="1"/>
  <c r="I18" i="13" s="1"/>
  <c r="G19" i="13"/>
  <c r="I19" i="13" s="1"/>
</calcChain>
</file>

<file path=xl/sharedStrings.xml><?xml version="1.0" encoding="utf-8"?>
<sst xmlns="http://schemas.openxmlformats.org/spreadsheetml/2006/main" count="475" uniqueCount="73">
  <si>
    <t>科目</t>
    <rPh sb="0" eb="2">
      <t>カモク</t>
    </rPh>
    <phoneticPr fontId="5"/>
  </si>
  <si>
    <t>収入金額</t>
    <rPh sb="0" eb="2">
      <t>シュウニュウ</t>
    </rPh>
    <rPh sb="2" eb="4">
      <t>キンガク</t>
    </rPh>
    <phoneticPr fontId="5"/>
  </si>
  <si>
    <t>支払金額</t>
    <rPh sb="0" eb="2">
      <t>シハライ</t>
    </rPh>
    <rPh sb="2" eb="4">
      <t>キンガク</t>
    </rPh>
    <phoneticPr fontId="5"/>
  </si>
  <si>
    <t>差引金額</t>
    <rPh sb="0" eb="2">
      <t>サシヒキ</t>
    </rPh>
    <rPh sb="2" eb="4">
      <t>キンガク</t>
    </rPh>
    <phoneticPr fontId="5"/>
  </si>
  <si>
    <t>支出</t>
    <rPh sb="0" eb="2">
      <t>シシュツ</t>
    </rPh>
    <phoneticPr fontId="5"/>
  </si>
  <si>
    <t>SC活動費</t>
    <phoneticPr fontId="5"/>
  </si>
  <si>
    <t>ボランティア活動費合計</t>
    <rPh sb="9" eb="11">
      <t>ゴウケイ</t>
    </rPh>
    <phoneticPr fontId="5"/>
  </si>
  <si>
    <t>ボランティア給食費</t>
  </si>
  <si>
    <t>ボランティア交通費</t>
    <phoneticPr fontId="5"/>
  </si>
  <si>
    <t>ゲストティーチャー費</t>
  </si>
  <si>
    <t>合計</t>
    <rPh sb="0" eb="2">
      <t>ゴウケイ</t>
    </rPh>
    <phoneticPr fontId="5"/>
  </si>
  <si>
    <t>支払日</t>
    <rPh sb="0" eb="3">
      <t>シハライビ</t>
    </rPh>
    <phoneticPr fontId="5"/>
  </si>
  <si>
    <t>活動日</t>
    <rPh sb="0" eb="3">
      <t>カツドウビ</t>
    </rPh>
    <phoneticPr fontId="3"/>
  </si>
  <si>
    <t>活動名</t>
    <rPh sb="0" eb="2">
      <t>カツドウ</t>
    </rPh>
    <rPh sb="2" eb="3">
      <t>メイ</t>
    </rPh>
    <phoneticPr fontId="5"/>
  </si>
  <si>
    <t>支払先</t>
    <rPh sb="0" eb="2">
      <t>シハラ</t>
    </rPh>
    <rPh sb="2" eb="3">
      <t>サキ</t>
    </rPh>
    <phoneticPr fontId="3"/>
  </si>
  <si>
    <t>ボランティア給食費</t>
    <phoneticPr fontId="3"/>
  </si>
  <si>
    <t>ゲストティーチャー費</t>
    <phoneticPr fontId="3"/>
  </si>
  <si>
    <t>ボランティア活動費</t>
    <phoneticPr fontId="3"/>
  </si>
  <si>
    <t>ボランティア給食費</t>
    <phoneticPr fontId="5"/>
  </si>
  <si>
    <t>ゲストティーチャー費</t>
    <phoneticPr fontId="5"/>
  </si>
  <si>
    <t>ボランティア活動費</t>
    <phoneticPr fontId="5"/>
  </si>
  <si>
    <t>科目</t>
    <rPh sb="0" eb="2">
      <t>カモク</t>
    </rPh>
    <phoneticPr fontId="3"/>
  </si>
  <si>
    <t>←消さない</t>
    <rPh sb="1" eb="2">
      <t>ケ</t>
    </rPh>
    <phoneticPr fontId="3"/>
  </si>
  <si>
    <t>北区　太郎</t>
    <rPh sb="0" eb="2">
      <t>キタク</t>
    </rPh>
    <rPh sb="3" eb="5">
      <t>タロウ</t>
    </rPh>
    <phoneticPr fontId="3"/>
  </si>
  <si>
    <t>農業体験（脱穀）（282円×2名×2日）</t>
    <rPh sb="0" eb="2">
      <t>ノウギョウ</t>
    </rPh>
    <rPh sb="2" eb="4">
      <t>タイケン</t>
    </rPh>
    <rPh sb="5" eb="7">
      <t>ダッコク</t>
    </rPh>
    <rPh sb="12" eb="13">
      <t>エン</t>
    </rPh>
    <rPh sb="15" eb="16">
      <t>メイ</t>
    </rPh>
    <rPh sb="18" eb="19">
      <t>ヒ</t>
    </rPh>
    <phoneticPr fontId="3"/>
  </si>
  <si>
    <t>〇〇小学校</t>
    <rPh sb="2" eb="5">
      <t>ショウガッコウ</t>
    </rPh>
    <phoneticPr fontId="3"/>
  </si>
  <si>
    <t>北区スクールコーディネーター連絡協議会より</t>
    <rPh sb="0" eb="2">
      <t>キタク</t>
    </rPh>
    <rPh sb="14" eb="16">
      <t>レンラク</t>
    </rPh>
    <rPh sb="16" eb="19">
      <t>キョウギカイ</t>
    </rPh>
    <phoneticPr fontId="3"/>
  </si>
  <si>
    <t>番号</t>
    <rPh sb="0" eb="2">
      <t>バンゴウ</t>
    </rPh>
    <phoneticPr fontId="5"/>
  </si>
  <si>
    <t>記入例</t>
    <rPh sb="0" eb="2">
      <t>キニュウ</t>
    </rPh>
    <rPh sb="2" eb="3">
      <t>レイ</t>
    </rPh>
    <phoneticPr fontId="3"/>
  </si>
  <si>
    <t>提出者：　　　　　　　　　　　　</t>
    <rPh sb="0" eb="2">
      <t>テイシュツ</t>
    </rPh>
    <rPh sb="2" eb="3">
      <t>シャ</t>
    </rPh>
    <phoneticPr fontId="3"/>
  </si>
  <si>
    <t>5月分より繰越</t>
    <rPh sb="1" eb="2">
      <t>ガツ</t>
    </rPh>
    <rPh sb="2" eb="3">
      <t>ブン</t>
    </rPh>
    <rPh sb="5" eb="7">
      <t>クリコシ</t>
    </rPh>
    <phoneticPr fontId="3"/>
  </si>
  <si>
    <t>6月分より繰越</t>
    <rPh sb="1" eb="2">
      <t>ガツ</t>
    </rPh>
    <rPh sb="2" eb="3">
      <t>ブン</t>
    </rPh>
    <rPh sb="5" eb="7">
      <t>クリコシ</t>
    </rPh>
    <phoneticPr fontId="3"/>
  </si>
  <si>
    <t>7月分より繰越</t>
    <rPh sb="1" eb="2">
      <t>ガツ</t>
    </rPh>
    <rPh sb="2" eb="3">
      <t>ブン</t>
    </rPh>
    <rPh sb="5" eb="7">
      <t>クリコシ</t>
    </rPh>
    <phoneticPr fontId="3"/>
  </si>
  <si>
    <t>8月分より繰越</t>
    <rPh sb="1" eb="2">
      <t>ガツ</t>
    </rPh>
    <rPh sb="2" eb="3">
      <t>ブン</t>
    </rPh>
    <rPh sb="5" eb="7">
      <t>クリコシ</t>
    </rPh>
    <phoneticPr fontId="3"/>
  </si>
  <si>
    <t>9月分より繰越</t>
    <rPh sb="1" eb="2">
      <t>ガツ</t>
    </rPh>
    <rPh sb="2" eb="3">
      <t>ブン</t>
    </rPh>
    <rPh sb="5" eb="7">
      <t>クリコシ</t>
    </rPh>
    <phoneticPr fontId="3"/>
  </si>
  <si>
    <t>10月分より繰越</t>
    <rPh sb="2" eb="3">
      <t>ガツ</t>
    </rPh>
    <rPh sb="3" eb="4">
      <t>ブン</t>
    </rPh>
    <rPh sb="6" eb="8">
      <t>クリコシ</t>
    </rPh>
    <phoneticPr fontId="3"/>
  </si>
  <si>
    <t>11月分より繰越</t>
    <rPh sb="2" eb="3">
      <t>ガツ</t>
    </rPh>
    <rPh sb="3" eb="4">
      <t>ブン</t>
    </rPh>
    <rPh sb="6" eb="8">
      <t>クリコシ</t>
    </rPh>
    <phoneticPr fontId="3"/>
  </si>
  <si>
    <t>12月分より繰越</t>
    <rPh sb="2" eb="3">
      <t>ガツ</t>
    </rPh>
    <rPh sb="3" eb="4">
      <t>ブン</t>
    </rPh>
    <rPh sb="6" eb="8">
      <t>クリコシ</t>
    </rPh>
    <phoneticPr fontId="3"/>
  </si>
  <si>
    <t>1月分より繰越</t>
    <rPh sb="1" eb="2">
      <t>ガツ</t>
    </rPh>
    <rPh sb="2" eb="3">
      <t>ブン</t>
    </rPh>
    <rPh sb="5" eb="7">
      <t>クリコシ</t>
    </rPh>
    <phoneticPr fontId="3"/>
  </si>
  <si>
    <t>2月分より繰越</t>
    <rPh sb="1" eb="2">
      <t>ガツ</t>
    </rPh>
    <rPh sb="2" eb="3">
      <t>ブン</t>
    </rPh>
    <rPh sb="5" eb="7">
      <t>クリコシ</t>
    </rPh>
    <phoneticPr fontId="3"/>
  </si>
  <si>
    <t>北区スクールコーディネーター連絡協議会より</t>
    <phoneticPr fontId="3"/>
  </si>
  <si>
    <t>キャリア教育（2000円×1名×4時間）</t>
  </si>
  <si>
    <t>記入例①</t>
    <rPh sb="0" eb="2">
      <t>キニュウ</t>
    </rPh>
    <rPh sb="2" eb="3">
      <t>レイ</t>
    </rPh>
    <phoneticPr fontId="3"/>
  </si>
  <si>
    <t>記入例②</t>
    <rPh sb="0" eb="2">
      <t>キニュウ</t>
    </rPh>
    <rPh sb="2" eb="3">
      <t>レイ</t>
    </rPh>
    <phoneticPr fontId="3"/>
  </si>
  <si>
    <t>記入例③</t>
    <rPh sb="0" eb="2">
      <t>キニュウ</t>
    </rPh>
    <rPh sb="2" eb="3">
      <t>レイ</t>
    </rPh>
    <phoneticPr fontId="3"/>
  </si>
  <si>
    <t>北区　花子</t>
    <rPh sb="0" eb="2">
      <t>キタク</t>
    </rPh>
    <rPh sb="3" eb="5">
      <t>ハナコ</t>
    </rPh>
    <phoneticPr fontId="3"/>
  </si>
  <si>
    <t>5/24～26</t>
    <phoneticPr fontId="3"/>
  </si>
  <si>
    <t>提出者：　〇〇　〇〇</t>
    <rPh sb="0" eb="2">
      <t>テイシュツ</t>
    </rPh>
    <rPh sb="2" eb="3">
      <t>シャ</t>
    </rPh>
    <phoneticPr fontId="3"/>
  </si>
  <si>
    <t>稲刈体験（282円×3名×2日）</t>
    <rPh sb="8" eb="9">
      <t>エン</t>
    </rPh>
    <rPh sb="11" eb="12">
      <t>メイ</t>
    </rPh>
    <rPh sb="14" eb="15">
      <t>ヒ</t>
    </rPh>
    <phoneticPr fontId="3"/>
  </si>
  <si>
    <t>脱穀指導（2000円×2人×2時間）</t>
    <rPh sb="2" eb="4">
      <t>シドウ</t>
    </rPh>
    <rPh sb="9" eb="10">
      <t>エン</t>
    </rPh>
    <rPh sb="12" eb="13">
      <t>ヒト</t>
    </rPh>
    <rPh sb="15" eb="17">
      <t>ジカン</t>
    </rPh>
    <phoneticPr fontId="3"/>
  </si>
  <si>
    <t>ボランティア周知用コピー用紙（2000円）</t>
    <rPh sb="6" eb="9">
      <t>シュウチヨウ</t>
    </rPh>
    <rPh sb="12" eb="14">
      <t>ヨウシ</t>
    </rPh>
    <rPh sb="19" eb="20">
      <t>エン</t>
    </rPh>
    <phoneticPr fontId="3"/>
  </si>
  <si>
    <t>文房具屋〇〇</t>
    <rPh sb="0" eb="3">
      <t>ブンボウグ</t>
    </rPh>
    <rPh sb="3" eb="4">
      <t>ヤ</t>
    </rPh>
    <phoneticPr fontId="3"/>
  </si>
  <si>
    <t>ボランティア交通費</t>
  </si>
  <si>
    <t>校外学習引率補助（王子～赤羽間往復340円×2名）</t>
    <rPh sb="0" eb="2">
      <t>コウガイ</t>
    </rPh>
    <rPh sb="2" eb="4">
      <t>ガクシュウ</t>
    </rPh>
    <rPh sb="4" eb="6">
      <t>インソツ</t>
    </rPh>
    <rPh sb="6" eb="8">
      <t>ホジョ</t>
    </rPh>
    <rPh sb="9" eb="11">
      <t>オウジ</t>
    </rPh>
    <rPh sb="12" eb="14">
      <t>アカバネ</t>
    </rPh>
    <rPh sb="14" eb="15">
      <t>アイダ</t>
    </rPh>
    <rPh sb="15" eb="17">
      <t>オウフク</t>
    </rPh>
    <rPh sb="20" eb="21">
      <t>エン</t>
    </rPh>
    <rPh sb="23" eb="24">
      <t>メイ</t>
    </rPh>
    <phoneticPr fontId="3"/>
  </si>
  <si>
    <t>ボランティア活動費</t>
  </si>
  <si>
    <t>コンビニエンスストア</t>
    <phoneticPr fontId="3"/>
  </si>
  <si>
    <t>SC活動費</t>
    <phoneticPr fontId="3"/>
  </si>
  <si>
    <t>残金</t>
    <rPh sb="0" eb="2">
      <t>ザンキン</t>
    </rPh>
    <phoneticPr fontId="5"/>
  </si>
  <si>
    <r>
      <t>書き初め指導（5000円×3名×5日）</t>
    </r>
    <r>
      <rPr>
        <sz val="12"/>
        <color rgb="FFFF0000"/>
        <rFont val="游ゴシック"/>
        <family val="3"/>
        <charset val="128"/>
        <scheme val="minor"/>
      </rPr>
      <t>（立て替え38,412円）</t>
    </r>
    <rPh sb="0" eb="1">
      <t>カ</t>
    </rPh>
    <rPh sb="2" eb="3">
      <t>ゾ</t>
    </rPh>
    <rPh sb="4" eb="6">
      <t>シドウ</t>
    </rPh>
    <rPh sb="11" eb="12">
      <t>エン</t>
    </rPh>
    <rPh sb="14" eb="15">
      <t>メイ</t>
    </rPh>
    <rPh sb="17" eb="18">
      <t>ヒ</t>
    </rPh>
    <rPh sb="20" eb="21">
      <t>タ</t>
    </rPh>
    <rPh sb="22" eb="23">
      <t>カ</t>
    </rPh>
    <rPh sb="30" eb="31">
      <t>エン</t>
    </rPh>
    <phoneticPr fontId="3"/>
  </si>
  <si>
    <t>運動会ボランティア打ち合わせ用お茶（104円×10本）</t>
    <rPh sb="0" eb="3">
      <t>ウンドウカイ</t>
    </rPh>
    <rPh sb="9" eb="10">
      <t>ウ</t>
    </rPh>
    <rPh sb="11" eb="12">
      <t>ア</t>
    </rPh>
    <rPh sb="14" eb="15">
      <t>ヨウ</t>
    </rPh>
    <rPh sb="16" eb="17">
      <t>チャ</t>
    </rPh>
    <rPh sb="21" eb="22">
      <t>エン</t>
    </rPh>
    <rPh sb="25" eb="26">
      <t>ホン</t>
    </rPh>
    <phoneticPr fontId="3"/>
  </si>
  <si>
    <t>ＪＲ東日本</t>
    <rPh sb="2" eb="3">
      <t>ヒガシ</t>
    </rPh>
    <rPh sb="3" eb="5">
      <t>ニホン</t>
    </rPh>
    <phoneticPr fontId="3"/>
  </si>
  <si>
    <t>令和      年度　金銭出納簿　(学校名：　　　　　)　7月分</t>
    <rPh sb="0" eb="1">
      <t>レイ</t>
    </rPh>
    <rPh sb="1" eb="2">
      <t>ワ</t>
    </rPh>
    <rPh sb="8" eb="10">
      <t>ネンド</t>
    </rPh>
    <rPh sb="11" eb="13">
      <t>キンセン</t>
    </rPh>
    <rPh sb="13" eb="16">
      <t>スイトウボ</t>
    </rPh>
    <rPh sb="30" eb="31">
      <t>ガツ</t>
    </rPh>
    <rPh sb="31" eb="32">
      <t>ブン</t>
    </rPh>
    <phoneticPr fontId="5"/>
  </si>
  <si>
    <t>令和      年度　金銭出納簿　(学校名：　　　　　)　8月分</t>
    <rPh sb="0" eb="1">
      <t>レイ</t>
    </rPh>
    <rPh sb="1" eb="2">
      <t>ワ</t>
    </rPh>
    <rPh sb="8" eb="10">
      <t>ネンド</t>
    </rPh>
    <rPh sb="11" eb="13">
      <t>キンセン</t>
    </rPh>
    <rPh sb="13" eb="16">
      <t>スイトウボ</t>
    </rPh>
    <rPh sb="30" eb="31">
      <t>ガツ</t>
    </rPh>
    <rPh sb="31" eb="32">
      <t>ブン</t>
    </rPh>
    <phoneticPr fontId="5"/>
  </si>
  <si>
    <t>令和      年度　金銭出納簿　(学校名：　　　　　)　9月分</t>
    <rPh sb="0" eb="1">
      <t>レイ</t>
    </rPh>
    <rPh sb="1" eb="2">
      <t>ワ</t>
    </rPh>
    <rPh sb="8" eb="10">
      <t>ネンド</t>
    </rPh>
    <rPh sb="11" eb="13">
      <t>キンセン</t>
    </rPh>
    <rPh sb="13" eb="16">
      <t>スイトウボ</t>
    </rPh>
    <rPh sb="30" eb="31">
      <t>ガツ</t>
    </rPh>
    <rPh sb="31" eb="32">
      <t>ブン</t>
    </rPh>
    <phoneticPr fontId="5"/>
  </si>
  <si>
    <t>令和      年度　金銭出納簿　(学校名：　　　　　)　10月分</t>
    <rPh sb="0" eb="1">
      <t>レイ</t>
    </rPh>
    <rPh sb="1" eb="2">
      <t>ワ</t>
    </rPh>
    <rPh sb="8" eb="10">
      <t>ネンド</t>
    </rPh>
    <rPh sb="11" eb="13">
      <t>キンセン</t>
    </rPh>
    <rPh sb="13" eb="16">
      <t>スイトウボ</t>
    </rPh>
    <rPh sb="31" eb="32">
      <t>ガツ</t>
    </rPh>
    <rPh sb="32" eb="33">
      <t>ブン</t>
    </rPh>
    <phoneticPr fontId="5"/>
  </si>
  <si>
    <t>令和      年度　金銭出納簿　(学校名：　　　　　)　11月分</t>
    <rPh sb="0" eb="1">
      <t>レイ</t>
    </rPh>
    <rPh sb="1" eb="2">
      <t>ワ</t>
    </rPh>
    <rPh sb="8" eb="10">
      <t>ネンド</t>
    </rPh>
    <rPh sb="11" eb="13">
      <t>キンセン</t>
    </rPh>
    <rPh sb="13" eb="16">
      <t>スイトウボ</t>
    </rPh>
    <rPh sb="31" eb="32">
      <t>ガツ</t>
    </rPh>
    <rPh sb="32" eb="33">
      <t>ブン</t>
    </rPh>
    <phoneticPr fontId="5"/>
  </si>
  <si>
    <t>令和      年度　金銭出納簿　(学校名：　　　　　)　12月分</t>
    <rPh sb="0" eb="1">
      <t>レイ</t>
    </rPh>
    <rPh sb="1" eb="2">
      <t>ワ</t>
    </rPh>
    <rPh sb="8" eb="10">
      <t>ネンド</t>
    </rPh>
    <rPh sb="11" eb="13">
      <t>キンセン</t>
    </rPh>
    <rPh sb="13" eb="16">
      <t>スイトウボ</t>
    </rPh>
    <rPh sb="31" eb="32">
      <t>ガツ</t>
    </rPh>
    <rPh sb="32" eb="33">
      <t>ブン</t>
    </rPh>
    <phoneticPr fontId="5"/>
  </si>
  <si>
    <t>令和      年度　金銭出納簿　(学校名：　　　　　)　1月分</t>
    <rPh sb="0" eb="1">
      <t>レイ</t>
    </rPh>
    <rPh sb="1" eb="2">
      <t>ワ</t>
    </rPh>
    <rPh sb="8" eb="10">
      <t>ネンド</t>
    </rPh>
    <rPh sb="11" eb="13">
      <t>キンセン</t>
    </rPh>
    <rPh sb="13" eb="16">
      <t>スイトウボ</t>
    </rPh>
    <rPh sb="30" eb="31">
      <t>ガツ</t>
    </rPh>
    <rPh sb="31" eb="32">
      <t>ブン</t>
    </rPh>
    <phoneticPr fontId="5"/>
  </si>
  <si>
    <t>令和      年度　金銭出納簿　(学校名：　　　　　)　2月分</t>
    <rPh sb="0" eb="1">
      <t>レイ</t>
    </rPh>
    <rPh sb="1" eb="2">
      <t>ワ</t>
    </rPh>
    <rPh sb="8" eb="10">
      <t>ネンド</t>
    </rPh>
    <rPh sb="11" eb="13">
      <t>キンセン</t>
    </rPh>
    <rPh sb="13" eb="16">
      <t>スイトウボ</t>
    </rPh>
    <rPh sb="30" eb="31">
      <t>ガツ</t>
    </rPh>
    <rPh sb="31" eb="32">
      <t>ブン</t>
    </rPh>
    <phoneticPr fontId="5"/>
  </si>
  <si>
    <t>令和      年度　金銭出納簿　(学校名：　　　　　)　3月分</t>
    <rPh sb="0" eb="1">
      <t>レイ</t>
    </rPh>
    <rPh sb="1" eb="2">
      <t>ワ</t>
    </rPh>
    <rPh sb="8" eb="10">
      <t>ネンド</t>
    </rPh>
    <rPh sb="11" eb="13">
      <t>キンセン</t>
    </rPh>
    <rPh sb="13" eb="16">
      <t>スイトウボ</t>
    </rPh>
    <rPh sb="30" eb="31">
      <t>ガツ</t>
    </rPh>
    <rPh sb="31" eb="32">
      <t>ブン</t>
    </rPh>
    <phoneticPr fontId="5"/>
  </si>
  <si>
    <t>令和 6年度　金銭出納簿　(　〇〇学校)　5月分</t>
    <rPh sb="0" eb="1">
      <t>レイ</t>
    </rPh>
    <rPh sb="1" eb="2">
      <t>ワ</t>
    </rPh>
    <rPh sb="4" eb="6">
      <t>ネンド</t>
    </rPh>
    <rPh sb="7" eb="9">
      <t>キンセン</t>
    </rPh>
    <rPh sb="9" eb="12">
      <t>スイトウボ</t>
    </rPh>
    <rPh sb="17" eb="19">
      <t>ガッコウ</t>
    </rPh>
    <rPh sb="22" eb="23">
      <t>ガツ</t>
    </rPh>
    <rPh sb="23" eb="24">
      <t>ブン</t>
    </rPh>
    <phoneticPr fontId="5"/>
  </si>
  <si>
    <t>令和     6年度　金銭出納簿　(学校名：　　　　　)　4・5月分</t>
    <rPh sb="0" eb="1">
      <t>レイ</t>
    </rPh>
    <rPh sb="1" eb="2">
      <t>ワ</t>
    </rPh>
    <rPh sb="8" eb="10">
      <t>ネンド</t>
    </rPh>
    <rPh sb="11" eb="13">
      <t>キンセン</t>
    </rPh>
    <rPh sb="13" eb="16">
      <t>スイトウボ</t>
    </rPh>
    <rPh sb="18" eb="20">
      <t>ガッコウ</t>
    </rPh>
    <rPh sb="20" eb="21">
      <t>メイ</t>
    </rPh>
    <rPh sb="32" eb="33">
      <t>ガツ</t>
    </rPh>
    <rPh sb="33" eb="34">
      <t>ブン</t>
    </rPh>
    <phoneticPr fontId="5"/>
  </si>
  <si>
    <t>令和  6  年度　金銭出納簿　(学校名：　　　　　)　6月分</t>
    <rPh sb="0" eb="1">
      <t>レイ</t>
    </rPh>
    <rPh sb="1" eb="2">
      <t>ワ</t>
    </rPh>
    <rPh sb="7" eb="9">
      <t>ネンド</t>
    </rPh>
    <rPh sb="10" eb="12">
      <t>キンセン</t>
    </rPh>
    <rPh sb="12" eb="15">
      <t>スイトウボ</t>
    </rPh>
    <rPh sb="29" eb="30">
      <t>ガツ</t>
    </rPh>
    <rPh sb="30" eb="31">
      <t>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</si>
</sst>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m/d"/>
    <numFmt numFmtId="178" formatCode="#,###_ "/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b/>
      <u/>
      <sz val="1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38" fontId="2" fillId="0" borderId="0" xfId="1" applyFont="1">
      <alignment vertical="center"/>
    </xf>
    <xf numFmtId="38" fontId="2" fillId="0" borderId="5" xfId="1" applyFont="1" applyFill="1" applyBorder="1" applyAlignment="1">
      <alignment horizontal="right" vertical="center"/>
    </xf>
    <xf numFmtId="178" fontId="2" fillId="0" borderId="5" xfId="0" applyNumberFormat="1" applyFont="1" applyBorder="1">
      <alignment vertical="center"/>
    </xf>
    <xf numFmtId="178" fontId="2" fillId="2" borderId="5" xfId="0" applyNumberFormat="1" applyFont="1" applyFill="1" applyBorder="1">
      <alignment vertical="center"/>
    </xf>
    <xf numFmtId="176" fontId="2" fillId="4" borderId="5" xfId="0" applyNumberFormat="1" applyFont="1" applyFill="1" applyBorder="1">
      <alignment vertical="center"/>
    </xf>
    <xf numFmtId="177" fontId="2" fillId="0" borderId="9" xfId="0" applyNumberFormat="1" applyFont="1" applyBorder="1">
      <alignment vertical="center"/>
    </xf>
    <xf numFmtId="178" fontId="2" fillId="2" borderId="2" xfId="0" applyNumberFormat="1" applyFont="1" applyFill="1" applyBorder="1">
      <alignment vertical="center"/>
    </xf>
    <xf numFmtId="178" fontId="2" fillId="0" borderId="2" xfId="0" applyNumberFormat="1" applyFont="1" applyBorder="1">
      <alignment vertical="center"/>
    </xf>
    <xf numFmtId="176" fontId="2" fillId="2" borderId="5" xfId="0" applyNumberFormat="1" applyFont="1" applyFill="1" applyBorder="1">
      <alignment vertical="center"/>
    </xf>
    <xf numFmtId="176" fontId="2" fillId="0" borderId="5" xfId="0" applyNumberFormat="1" applyFont="1" applyBorder="1">
      <alignment vertical="center"/>
    </xf>
    <xf numFmtId="38" fontId="0" fillId="0" borderId="0" xfId="1" applyFont="1">
      <alignment vertical="center"/>
    </xf>
    <xf numFmtId="177" fontId="2" fillId="0" borderId="5" xfId="0" applyNumberFormat="1" applyFont="1" applyBorder="1">
      <alignment vertical="center"/>
    </xf>
    <xf numFmtId="176" fontId="2" fillId="0" borderId="9" xfId="0" applyNumberFormat="1" applyFont="1" applyFill="1" applyBorder="1">
      <alignment vertical="center"/>
    </xf>
    <xf numFmtId="176" fontId="2" fillId="2" borderId="2" xfId="0" applyNumberFormat="1" applyFont="1" applyFill="1" applyBorder="1">
      <alignment vertical="center"/>
    </xf>
    <xf numFmtId="176" fontId="2" fillId="0" borderId="2" xfId="0" applyNumberFormat="1" applyFont="1" applyBorder="1">
      <alignment vertical="center"/>
    </xf>
    <xf numFmtId="38" fontId="0" fillId="0" borderId="0" xfId="1" applyFont="1" applyBorder="1">
      <alignment vertical="center"/>
    </xf>
    <xf numFmtId="176" fontId="0" fillId="0" borderId="0" xfId="0" applyNumberFormat="1">
      <alignment vertical="center"/>
    </xf>
    <xf numFmtId="176" fontId="2" fillId="4" borderId="11" xfId="0" applyNumberFormat="1" applyFont="1" applyFill="1" applyBorder="1">
      <alignment vertical="center"/>
    </xf>
    <xf numFmtId="177" fontId="2" fillId="0" borderId="15" xfId="0" applyNumberFormat="1" applyFont="1" applyBorder="1">
      <alignment vertical="center"/>
    </xf>
    <xf numFmtId="177" fontId="2" fillId="0" borderId="1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9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38" fontId="2" fillId="0" borderId="20" xfId="1" applyFont="1" applyBorder="1" applyAlignment="1">
      <alignment horizontal="center" vertical="center"/>
    </xf>
    <xf numFmtId="0" fontId="4" fillId="0" borderId="22" xfId="0" applyFont="1" applyBorder="1">
      <alignment vertical="center"/>
    </xf>
    <xf numFmtId="0" fontId="4" fillId="0" borderId="14" xfId="0" applyFont="1" applyBorder="1">
      <alignment vertical="center"/>
    </xf>
    <xf numFmtId="38" fontId="2" fillId="0" borderId="24" xfId="1" applyFont="1" applyBorder="1">
      <alignment vertical="center"/>
    </xf>
    <xf numFmtId="0" fontId="0" fillId="0" borderId="2" xfId="0" applyBorder="1">
      <alignment vertical="center"/>
    </xf>
    <xf numFmtId="0" fontId="4" fillId="0" borderId="16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177" fontId="2" fillId="5" borderId="9" xfId="0" applyNumberFormat="1" applyFont="1" applyFill="1" applyBorder="1">
      <alignment vertical="center"/>
    </xf>
    <xf numFmtId="177" fontId="2" fillId="5" borderId="15" xfId="0" applyNumberFormat="1" applyFont="1" applyFill="1" applyBorder="1">
      <alignment vertical="center"/>
    </xf>
    <xf numFmtId="0" fontId="8" fillId="5" borderId="9" xfId="0" applyFont="1" applyFill="1" applyBorder="1" applyAlignment="1">
      <alignment horizontal="center" vertical="center" shrinkToFit="1"/>
    </xf>
    <xf numFmtId="178" fontId="2" fillId="5" borderId="5" xfId="0" applyNumberFormat="1" applyFont="1" applyFill="1" applyBorder="1">
      <alignment vertical="center"/>
    </xf>
    <xf numFmtId="176" fontId="2" fillId="5" borderId="15" xfId="0" applyNumberFormat="1" applyFont="1" applyFill="1" applyBorder="1">
      <alignment vertical="center"/>
    </xf>
    <xf numFmtId="14" fontId="6" fillId="5" borderId="10" xfId="0" applyNumberFormat="1" applyFont="1" applyFill="1" applyBorder="1">
      <alignment vertical="center"/>
    </xf>
    <xf numFmtId="14" fontId="7" fillId="5" borderId="10" xfId="0" applyNumberFormat="1" applyFont="1" applyFill="1" applyBorder="1">
      <alignment vertical="center"/>
    </xf>
    <xf numFmtId="56" fontId="4" fillId="0" borderId="10" xfId="0" applyNumberFormat="1" applyFont="1" applyFill="1" applyBorder="1" applyAlignment="1">
      <alignment vertical="center" shrinkToFit="1"/>
    </xf>
    <xf numFmtId="0" fontId="8" fillId="5" borderId="5" xfId="0" applyFont="1" applyFill="1" applyBorder="1" applyAlignment="1">
      <alignment horizontal="center" vertical="center" shrinkToFit="1"/>
    </xf>
    <xf numFmtId="56" fontId="4" fillId="5" borderId="10" xfId="0" applyNumberFormat="1" applyFont="1" applyFill="1" applyBorder="1" applyAlignment="1">
      <alignment vertical="center" shrinkToFit="1"/>
    </xf>
    <xf numFmtId="38" fontId="2" fillId="5" borderId="5" xfId="1" applyFont="1" applyFill="1" applyBorder="1">
      <alignment vertical="center"/>
    </xf>
    <xf numFmtId="179" fontId="2" fillId="0" borderId="9" xfId="0" applyNumberFormat="1" applyFont="1" applyBorder="1">
      <alignment vertical="center"/>
    </xf>
    <xf numFmtId="0" fontId="11" fillId="0" borderId="0" xfId="0" applyFont="1" applyAlignment="1"/>
    <xf numFmtId="56" fontId="4" fillId="0" borderId="10" xfId="0" applyNumberFormat="1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177" fontId="2" fillId="0" borderId="9" xfId="0" applyNumberFormat="1" applyFont="1" applyFill="1" applyBorder="1">
      <alignment vertical="center"/>
    </xf>
    <xf numFmtId="177" fontId="14" fillId="0" borderId="9" xfId="0" applyNumberFormat="1" applyFont="1" applyFill="1" applyBorder="1">
      <alignment vertical="center"/>
    </xf>
    <xf numFmtId="176" fontId="2" fillId="0" borderId="15" xfId="0" applyNumberFormat="1" applyFont="1" applyFill="1" applyBorder="1">
      <alignment vertical="center"/>
    </xf>
    <xf numFmtId="177" fontId="6" fillId="0" borderId="9" xfId="0" applyNumberFormat="1" applyFont="1" applyFill="1" applyBorder="1">
      <alignment vertical="center"/>
    </xf>
    <xf numFmtId="177" fontId="2" fillId="0" borderId="9" xfId="0" applyNumberFormat="1" applyFont="1" applyFill="1" applyBorder="1" applyAlignment="1">
      <alignment vertical="center" wrapText="1"/>
    </xf>
    <xf numFmtId="177" fontId="17" fillId="0" borderId="9" xfId="0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" fillId="5" borderId="9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vertical="center" shrinkToFit="1"/>
    </xf>
    <xf numFmtId="38" fontId="2" fillId="0" borderId="25" xfId="1" applyFont="1" applyBorder="1" applyAlignment="1">
      <alignment horizontal="center" vertical="center"/>
    </xf>
    <xf numFmtId="38" fontId="2" fillId="0" borderId="26" xfId="1" applyFont="1" applyFill="1" applyBorder="1" applyAlignment="1">
      <alignment horizontal="right" vertical="center"/>
    </xf>
    <xf numFmtId="38" fontId="2" fillId="0" borderId="27" xfId="1" applyFont="1" applyBorder="1">
      <alignment vertical="center"/>
    </xf>
    <xf numFmtId="0" fontId="18" fillId="0" borderId="0" xfId="0" applyFont="1">
      <alignment vertical="center"/>
    </xf>
    <xf numFmtId="0" fontId="10" fillId="0" borderId="0" xfId="0" applyFont="1" applyBorder="1" applyAlignment="1">
      <alignment horizontal="center" vertical="center" shrinkToFit="1"/>
    </xf>
    <xf numFmtId="176" fontId="2" fillId="3" borderId="2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shrinkToFit="1"/>
    </xf>
    <xf numFmtId="0" fontId="12" fillId="0" borderId="5" xfId="0" applyFont="1" applyBorder="1" applyAlignment="1">
      <alignment vertical="center"/>
    </xf>
    <xf numFmtId="0" fontId="13" fillId="0" borderId="13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106456</xdr:colOff>
      <xdr:row>11</xdr:row>
      <xdr:rowOff>241728</xdr:rowOff>
    </xdr:from>
    <xdr:to>
      <xdr:col>13</xdr:col>
      <xdr:colOff>92850</xdr:colOff>
      <xdr:row>13</xdr:row>
      <xdr:rowOff>241726</xdr:rowOff>
    </xdr:to>
    <xdr:sp macro="" textlink="">
      <xdr:nvSpPr>
        <xdr:cNvPr id="2" name="正方形/長方形 1"/>
        <xdr:cNvSpPr/>
      </xdr:nvSpPr>
      <xdr:spPr>
        <a:xfrm>
          <a:off x="11223492" y="5412442"/>
          <a:ext cx="3170465" cy="108857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必ず、「領収書」と「活動報告書」と一緒に提出してください。</a:t>
          </a:r>
          <a:r>
            <a:rPr kumimoji="1" lang="ja-JP" altLang="en-US" sz="1400">
              <a:solidFill>
                <a:sysClr val="windowText" lastClr="000000"/>
              </a:solidFill>
            </a:rPr>
            <a:t>　　　　　　　　　　　　　　　　　</a:t>
          </a:r>
          <a:endParaRPr kumimoji="1" lang="ja-JP" altLang="en-US" sz="1100"/>
        </a:p>
      </xdr:txBody>
    </xdr:sp>
    <xdr:clientData/>
  </xdr:twoCellAnchor>
  <xdr:twoCellAnchor>
    <xdr:from>
      <xdr:col>10</xdr:col>
      <xdr:colOff>86768</xdr:colOff>
      <xdr:row>12</xdr:row>
      <xdr:rowOff>526198</xdr:rowOff>
    </xdr:from>
    <xdr:to>
      <xdr:col>13</xdr:col>
      <xdr:colOff>84047</xdr:colOff>
      <xdr:row>15</xdr:row>
      <xdr:rowOff>40023</xdr:rowOff>
    </xdr:to>
    <xdr:sp macro="" textlink="">
      <xdr:nvSpPr>
        <xdr:cNvPr id="3" name="正方形/長方形 2"/>
        <xdr:cNvSpPr/>
      </xdr:nvSpPr>
      <xdr:spPr>
        <a:xfrm>
          <a:off x="11203804" y="6241198"/>
          <a:ext cx="3181350" cy="114668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「</a:t>
          </a:r>
          <a:r>
            <a:rPr kumimoji="1" lang="en-US" altLang="ja-JP" sz="1400">
              <a:solidFill>
                <a:sysClr val="windowText" lastClr="000000"/>
              </a:solidFill>
            </a:rPr>
            <a:t>SC</a:t>
          </a:r>
          <a:r>
            <a:rPr kumimoji="1" lang="ja-JP" altLang="en-US" sz="1400">
              <a:solidFill>
                <a:sysClr val="windowText" lastClr="000000"/>
              </a:solidFill>
            </a:rPr>
            <a:t>活動費」：ボランティア周知のための郵券、コピー用紙や文房具、会議用のお水又はお茶等　　　　　　　　　　　　　　　　　　　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105495</xdr:colOff>
      <xdr:row>14</xdr:row>
      <xdr:rowOff>461681</xdr:rowOff>
    </xdr:from>
    <xdr:to>
      <xdr:col>13</xdr:col>
      <xdr:colOff>59231</xdr:colOff>
      <xdr:row>17</xdr:row>
      <xdr:rowOff>143273</xdr:rowOff>
    </xdr:to>
    <xdr:sp macro="" textlink="">
      <xdr:nvSpPr>
        <xdr:cNvPr id="4" name="正方形/長方形 3"/>
        <xdr:cNvSpPr/>
      </xdr:nvSpPr>
      <xdr:spPr>
        <a:xfrm>
          <a:off x="11222531" y="7265252"/>
          <a:ext cx="3137807" cy="13144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「ボランティア活動費」：ボランティアさんが使用する消耗品（例：軍手・名札ケースなど）　　</a:t>
          </a:r>
          <a:endParaRPr kumimoji="1" lang="ja-JP" altLang="en-US" sz="1100"/>
        </a:p>
      </xdr:txBody>
    </xdr:sp>
    <xdr:clientData/>
  </xdr:twoCellAnchor>
  <xdr:twoCellAnchor>
    <xdr:from>
      <xdr:col>9</xdr:col>
      <xdr:colOff>48986</xdr:colOff>
      <xdr:row>16</xdr:row>
      <xdr:rowOff>470805</xdr:rowOff>
    </xdr:from>
    <xdr:to>
      <xdr:col>13</xdr:col>
      <xdr:colOff>122465</xdr:colOff>
      <xdr:row>20</xdr:row>
      <xdr:rowOff>40822</xdr:rowOff>
    </xdr:to>
    <xdr:sp macro="" textlink="">
      <xdr:nvSpPr>
        <xdr:cNvPr id="5" name="正方形/長方形 4"/>
        <xdr:cNvSpPr/>
      </xdr:nvSpPr>
      <xdr:spPr>
        <a:xfrm>
          <a:off x="11043557" y="8362948"/>
          <a:ext cx="3380015" cy="151583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>
              <a:solidFill>
                <a:srgbClr val="FF0000"/>
              </a:solidFill>
            </a:rPr>
            <a:t>※</a:t>
          </a:r>
          <a:r>
            <a:rPr kumimoji="1" lang="ja-JP" altLang="en-US" sz="1800">
              <a:solidFill>
                <a:srgbClr val="FF0000"/>
              </a:solidFill>
            </a:rPr>
            <a:t>ご不明点は、事務局までお問い合わせください。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9</xdr:col>
      <xdr:colOff>27215</xdr:colOff>
      <xdr:row>7</xdr:row>
      <xdr:rowOff>0</xdr:rowOff>
    </xdr:to>
    <xdr:sp macro="" textlink="">
      <xdr:nvSpPr>
        <xdr:cNvPr id="6" name="正方形/長方形 5"/>
        <xdr:cNvSpPr/>
      </xdr:nvSpPr>
      <xdr:spPr>
        <a:xfrm>
          <a:off x="0" y="1095375"/>
          <a:ext cx="9685565" cy="1285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</xdr:row>
      <xdr:rowOff>459441</xdr:rowOff>
    </xdr:from>
    <xdr:to>
      <xdr:col>12</xdr:col>
      <xdr:colOff>22412</xdr:colOff>
      <xdr:row>10</xdr:row>
      <xdr:rowOff>11206</xdr:rowOff>
    </xdr:to>
    <xdr:sp macro="" textlink="">
      <xdr:nvSpPr>
        <xdr:cNvPr id="7" name="正方形/長方形 6"/>
        <xdr:cNvSpPr/>
      </xdr:nvSpPr>
      <xdr:spPr>
        <a:xfrm>
          <a:off x="12270441" y="694765"/>
          <a:ext cx="1748118" cy="3541059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  <xdr:twoCellAnchor>
    <xdr:from>
      <xdr:col>10</xdr:col>
      <xdr:colOff>612322</xdr:colOff>
      <xdr:row>0</xdr:row>
      <xdr:rowOff>515547</xdr:rowOff>
    </xdr:from>
    <xdr:to>
      <xdr:col>12</xdr:col>
      <xdr:colOff>176892</xdr:colOff>
      <xdr:row>1</xdr:row>
      <xdr:rowOff>352551</xdr:rowOff>
    </xdr:to>
    <xdr:sp macro="" textlink="">
      <xdr:nvSpPr>
        <xdr:cNvPr id="8" name="正方形/長方形 7"/>
        <xdr:cNvSpPr/>
      </xdr:nvSpPr>
      <xdr:spPr>
        <a:xfrm>
          <a:off x="10559143" y="515547"/>
          <a:ext cx="2068285" cy="43571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chemeClr val="tx1"/>
              </a:solidFill>
            </a:rPr>
            <a:t>※</a:t>
          </a:r>
          <a:r>
            <a:rPr kumimoji="1" lang="ja-JP" altLang="en-US" sz="1400">
              <a:solidFill>
                <a:schemeClr val="tx1"/>
              </a:solidFill>
            </a:rPr>
            <a:t>自動計算されます。</a:t>
          </a:r>
        </a:p>
      </xdr:txBody>
    </xdr:sp>
    <xdr:clientData/>
  </xdr:twoCellAnchor>
  <xdr:twoCellAnchor>
    <xdr:from>
      <xdr:col>7</xdr:col>
      <xdr:colOff>779929</xdr:colOff>
      <xdr:row>1</xdr:row>
      <xdr:rowOff>421341</xdr:rowOff>
    </xdr:from>
    <xdr:to>
      <xdr:col>9</xdr:col>
      <xdr:colOff>33617</xdr:colOff>
      <xdr:row>3</xdr:row>
      <xdr:rowOff>336176</xdr:rowOff>
    </xdr:to>
    <xdr:sp macro="" textlink="">
      <xdr:nvSpPr>
        <xdr:cNvPr id="9" name="正方形/長方形 8"/>
        <xdr:cNvSpPr/>
      </xdr:nvSpPr>
      <xdr:spPr>
        <a:xfrm>
          <a:off x="8971429" y="656665"/>
          <a:ext cx="900953" cy="62080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  <xdr:twoCellAnchor>
    <xdr:from>
      <xdr:col>6</xdr:col>
      <xdr:colOff>354513</xdr:colOff>
      <xdr:row>0</xdr:row>
      <xdr:rowOff>493061</xdr:rowOff>
    </xdr:from>
    <xdr:to>
      <xdr:col>8</xdr:col>
      <xdr:colOff>690689</xdr:colOff>
      <xdr:row>1</xdr:row>
      <xdr:rowOff>346365</xdr:rowOff>
    </xdr:to>
    <xdr:sp macro="" textlink="">
      <xdr:nvSpPr>
        <xdr:cNvPr id="11" name="正方形/長方形 10"/>
        <xdr:cNvSpPr/>
      </xdr:nvSpPr>
      <xdr:spPr>
        <a:xfrm>
          <a:off x="7749377" y="493061"/>
          <a:ext cx="1912130" cy="4594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chemeClr val="tx1"/>
              </a:solidFill>
            </a:rPr>
            <a:t>※</a:t>
          </a:r>
          <a:r>
            <a:rPr kumimoji="1" lang="ja-JP" altLang="en-US" sz="1400">
              <a:solidFill>
                <a:schemeClr val="tx1"/>
              </a:solidFill>
            </a:rPr>
            <a:t>自動計算されます。</a:t>
          </a:r>
        </a:p>
      </xdr:txBody>
    </xdr:sp>
    <xdr:clientData/>
  </xdr:twoCellAnchor>
  <xdr:twoCellAnchor>
    <xdr:from>
      <xdr:col>7</xdr:col>
      <xdr:colOff>649941</xdr:colOff>
      <xdr:row>1</xdr:row>
      <xdr:rowOff>168088</xdr:rowOff>
    </xdr:from>
    <xdr:to>
      <xdr:col>8</xdr:col>
      <xdr:colOff>235323</xdr:colOff>
      <xdr:row>1</xdr:row>
      <xdr:rowOff>392206</xdr:rowOff>
    </xdr:to>
    <xdr:cxnSp macro="">
      <xdr:nvCxnSpPr>
        <xdr:cNvPr id="13" name="直線矢印コネクタ 12"/>
        <xdr:cNvCxnSpPr/>
      </xdr:nvCxnSpPr>
      <xdr:spPr>
        <a:xfrm>
          <a:off x="8841441" y="403412"/>
          <a:ext cx="381000" cy="224118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526676</xdr:colOff>
      <xdr:row>1</xdr:row>
      <xdr:rowOff>179293</xdr:rowOff>
    </xdr:from>
    <xdr:to>
      <xdr:col>11</xdr:col>
      <xdr:colOff>585107</xdr:colOff>
      <xdr:row>1</xdr:row>
      <xdr:rowOff>421822</xdr:rowOff>
    </xdr:to>
    <xdr:cxnSp macro="">
      <xdr:nvCxnSpPr>
        <xdr:cNvPr id="14" name="直線矢印コネクタ 13"/>
        <xdr:cNvCxnSpPr/>
      </xdr:nvCxnSpPr>
      <xdr:spPr>
        <a:xfrm>
          <a:off x="12106355" y="778007"/>
          <a:ext cx="58431" cy="24252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240447</xdr:colOff>
      <xdr:row>16</xdr:row>
      <xdr:rowOff>438150</xdr:rowOff>
    </xdr:from>
    <xdr:to>
      <xdr:col>7</xdr:col>
      <xdr:colOff>22412</xdr:colOff>
      <xdr:row>17</xdr:row>
      <xdr:rowOff>336177</xdr:rowOff>
    </xdr:to>
    <xdr:sp macro="" textlink="">
      <xdr:nvSpPr>
        <xdr:cNvPr id="19" name="正方形/長方形 18"/>
        <xdr:cNvSpPr/>
      </xdr:nvSpPr>
      <xdr:spPr>
        <a:xfrm>
          <a:off x="3994418" y="7890062"/>
          <a:ext cx="4219494" cy="43590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手持ちの残額と一致しているかご確認ください。　　　　　　　　　　　　　　　　　</a:t>
          </a:r>
          <a:endParaRPr kumimoji="1" lang="ja-JP" altLang="en-US" sz="1100"/>
        </a:p>
      </xdr:txBody>
    </xdr:sp>
    <xdr:clientData/>
  </xdr:twoCellAnchor>
  <xdr:twoCellAnchor>
    <xdr:from>
      <xdr:col>5</xdr:col>
      <xdr:colOff>289111</xdr:colOff>
      <xdr:row>16</xdr:row>
      <xdr:rowOff>468405</xdr:rowOff>
    </xdr:from>
    <xdr:to>
      <xdr:col>6</xdr:col>
      <xdr:colOff>762000</xdr:colOff>
      <xdr:row>17</xdr:row>
      <xdr:rowOff>291353</xdr:rowOff>
    </xdr:to>
    <xdr:sp macro="" textlink="">
      <xdr:nvSpPr>
        <xdr:cNvPr id="32" name="正方形/長方形 31"/>
        <xdr:cNvSpPr/>
      </xdr:nvSpPr>
      <xdr:spPr>
        <a:xfrm>
          <a:off x="4043082" y="7920317"/>
          <a:ext cx="4126006" cy="36083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  <xdr:twoCellAnchor>
    <xdr:from>
      <xdr:col>4</xdr:col>
      <xdr:colOff>536186</xdr:colOff>
      <xdr:row>15</xdr:row>
      <xdr:rowOff>52765</xdr:rowOff>
    </xdr:from>
    <xdr:to>
      <xdr:col>6</xdr:col>
      <xdr:colOff>116444</xdr:colOff>
      <xdr:row>15</xdr:row>
      <xdr:rowOff>432644</xdr:rowOff>
    </xdr:to>
    <xdr:sp macro="" textlink="">
      <xdr:nvSpPr>
        <xdr:cNvPr id="36" name="正方形/長方形 35"/>
        <xdr:cNvSpPr/>
      </xdr:nvSpPr>
      <xdr:spPr>
        <a:xfrm>
          <a:off x="3153490" y="7407722"/>
          <a:ext cx="4375889" cy="37987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経費が不足し、立て替えた金額を記入してください。　　　　　　　　　　　　　　　　　</a:t>
          </a:r>
          <a:endParaRPr kumimoji="1" lang="ja-JP" altLang="en-US" sz="1100"/>
        </a:p>
      </xdr:txBody>
    </xdr:sp>
    <xdr:clientData/>
  </xdr:twoCellAnchor>
  <xdr:twoCellAnchor>
    <xdr:from>
      <xdr:col>4</xdr:col>
      <xdr:colOff>492767</xdr:colOff>
      <xdr:row>15</xdr:row>
      <xdr:rowOff>76004</xdr:rowOff>
    </xdr:from>
    <xdr:to>
      <xdr:col>6</xdr:col>
      <xdr:colOff>125213</xdr:colOff>
      <xdr:row>15</xdr:row>
      <xdr:rowOff>457004</xdr:rowOff>
    </xdr:to>
    <xdr:sp macro="" textlink="">
      <xdr:nvSpPr>
        <xdr:cNvPr id="38" name="正方形/長方形 37"/>
        <xdr:cNvSpPr/>
      </xdr:nvSpPr>
      <xdr:spPr>
        <a:xfrm>
          <a:off x="3110071" y="7430961"/>
          <a:ext cx="4428077" cy="3810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  <xdr:twoCellAnchor>
    <xdr:from>
      <xdr:col>5</xdr:col>
      <xdr:colOff>2050677</xdr:colOff>
      <xdr:row>14</xdr:row>
      <xdr:rowOff>93057</xdr:rowOff>
    </xdr:from>
    <xdr:to>
      <xdr:col>5</xdr:col>
      <xdr:colOff>2286001</xdr:colOff>
      <xdr:row>15</xdr:row>
      <xdr:rowOff>70645</xdr:rowOff>
    </xdr:to>
    <xdr:cxnSp macro="">
      <xdr:nvCxnSpPr>
        <xdr:cNvPr id="39" name="直線矢印コネクタ 38"/>
        <xdr:cNvCxnSpPr/>
      </xdr:nvCxnSpPr>
      <xdr:spPr>
        <a:xfrm flipV="1">
          <a:off x="5802699" y="6901361"/>
          <a:ext cx="235324" cy="52424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784412</xdr:colOff>
      <xdr:row>19</xdr:row>
      <xdr:rowOff>11206</xdr:rowOff>
    </xdr:from>
    <xdr:to>
      <xdr:col>9</xdr:col>
      <xdr:colOff>56029</xdr:colOff>
      <xdr:row>20</xdr:row>
      <xdr:rowOff>67235</xdr:rowOff>
    </xdr:to>
    <xdr:sp macro="" textlink="">
      <xdr:nvSpPr>
        <xdr:cNvPr id="46" name="正方形/長方形 45"/>
        <xdr:cNvSpPr/>
      </xdr:nvSpPr>
      <xdr:spPr>
        <a:xfrm>
          <a:off x="8975912" y="9076765"/>
          <a:ext cx="918882" cy="369794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  <xdr:twoCellAnchor>
    <xdr:from>
      <xdr:col>6</xdr:col>
      <xdr:colOff>289112</xdr:colOff>
      <xdr:row>17</xdr:row>
      <xdr:rowOff>311525</xdr:rowOff>
    </xdr:from>
    <xdr:to>
      <xdr:col>7</xdr:col>
      <xdr:colOff>750794</xdr:colOff>
      <xdr:row>18</xdr:row>
      <xdr:rowOff>459442</xdr:rowOff>
    </xdr:to>
    <xdr:cxnSp macro="">
      <xdr:nvCxnSpPr>
        <xdr:cNvPr id="47" name="直線矢印コネクタ 46"/>
        <xdr:cNvCxnSpPr/>
      </xdr:nvCxnSpPr>
      <xdr:spPr>
        <a:xfrm>
          <a:off x="7696200" y="8301319"/>
          <a:ext cx="1246094" cy="68579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2247899</xdr:colOff>
      <xdr:row>12</xdr:row>
      <xdr:rowOff>488577</xdr:rowOff>
    </xdr:from>
    <xdr:to>
      <xdr:col>6</xdr:col>
      <xdr:colOff>11206</xdr:colOff>
      <xdr:row>14</xdr:row>
      <xdr:rowOff>44825</xdr:rowOff>
    </xdr:to>
    <xdr:sp macro="" textlink="">
      <xdr:nvSpPr>
        <xdr:cNvPr id="21" name="正方形/長方形 20"/>
        <xdr:cNvSpPr/>
      </xdr:nvSpPr>
      <xdr:spPr>
        <a:xfrm>
          <a:off x="5999921" y="5656925"/>
          <a:ext cx="1424220" cy="649552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  <xdr:twoCellAnchor>
    <xdr:from>
      <xdr:col>8</xdr:col>
      <xdr:colOff>721178</xdr:colOff>
      <xdr:row>11</xdr:row>
      <xdr:rowOff>40823</xdr:rowOff>
    </xdr:from>
    <xdr:to>
      <xdr:col>10</xdr:col>
      <xdr:colOff>272142</xdr:colOff>
      <xdr:row>12</xdr:row>
      <xdr:rowOff>122464</xdr:rowOff>
    </xdr:to>
    <xdr:sp macro="" textlink="">
      <xdr:nvSpPr>
        <xdr:cNvPr id="10" name="正方形/長方形 9"/>
        <xdr:cNvSpPr/>
      </xdr:nvSpPr>
      <xdr:spPr>
        <a:xfrm>
          <a:off x="10872107" y="5211537"/>
          <a:ext cx="517071" cy="6259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723899</xdr:colOff>
      <xdr:row>12</xdr:row>
      <xdr:rowOff>302080</xdr:rowOff>
    </xdr:from>
    <xdr:to>
      <xdr:col>10</xdr:col>
      <xdr:colOff>274863</xdr:colOff>
      <xdr:row>13</xdr:row>
      <xdr:rowOff>383721</xdr:rowOff>
    </xdr:to>
    <xdr:sp macro="" textlink="">
      <xdr:nvSpPr>
        <xdr:cNvPr id="22" name="正方形/長方形 21"/>
        <xdr:cNvSpPr/>
      </xdr:nvSpPr>
      <xdr:spPr>
        <a:xfrm>
          <a:off x="10874828" y="6017080"/>
          <a:ext cx="517071" cy="6259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753835</xdr:colOff>
      <xdr:row>14</xdr:row>
      <xdr:rowOff>236766</xdr:rowOff>
    </xdr:from>
    <xdr:to>
      <xdr:col>10</xdr:col>
      <xdr:colOff>304799</xdr:colOff>
      <xdr:row>15</xdr:row>
      <xdr:rowOff>318407</xdr:rowOff>
    </xdr:to>
    <xdr:sp macro="" textlink="">
      <xdr:nvSpPr>
        <xdr:cNvPr id="23" name="正方形/長方形 22"/>
        <xdr:cNvSpPr/>
      </xdr:nvSpPr>
      <xdr:spPr>
        <a:xfrm>
          <a:off x="10904764" y="7040337"/>
          <a:ext cx="517071" cy="6259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163283</xdr:colOff>
      <xdr:row>9</xdr:row>
      <xdr:rowOff>95250</xdr:rowOff>
    </xdr:from>
    <xdr:to>
      <xdr:col>13</xdr:col>
      <xdr:colOff>149676</xdr:colOff>
      <xdr:row>11</xdr:row>
      <xdr:rowOff>95250</xdr:rowOff>
    </xdr:to>
    <xdr:sp macro="" textlink="">
      <xdr:nvSpPr>
        <xdr:cNvPr id="2" name="正方形/長方形 1"/>
        <xdr:cNvSpPr/>
      </xdr:nvSpPr>
      <xdr:spPr>
        <a:xfrm>
          <a:off x="11239497" y="4122964"/>
          <a:ext cx="3360965" cy="108857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必ず、「領収書」と「活動報告書」と一緒に提出してください。</a:t>
          </a:r>
          <a:r>
            <a:rPr kumimoji="1" lang="ja-JP" altLang="en-US" sz="1400">
              <a:solidFill>
                <a:sysClr val="windowText" lastClr="000000"/>
              </a:solidFill>
            </a:rPr>
            <a:t>　　　　　　　　　　　　　　　　　</a:t>
          </a:r>
          <a:endParaRPr kumimoji="1" lang="ja-JP" altLang="en-US" sz="1100"/>
        </a:p>
      </xdr:txBody>
    </xdr:sp>
    <xdr:clientData/>
  </xdr:twoCellAnchor>
  <xdr:twoCellAnchor>
    <xdr:from>
      <xdr:col>10</xdr:col>
      <xdr:colOff>97971</xdr:colOff>
      <xdr:row>10</xdr:row>
      <xdr:rowOff>152401</xdr:rowOff>
    </xdr:from>
    <xdr:to>
      <xdr:col>13</xdr:col>
      <xdr:colOff>95249</xdr:colOff>
      <xdr:row>12</xdr:row>
      <xdr:rowOff>204108</xdr:rowOff>
    </xdr:to>
    <xdr:sp macro="" textlink="">
      <xdr:nvSpPr>
        <xdr:cNvPr id="3" name="正方形/長方形 2"/>
        <xdr:cNvSpPr/>
      </xdr:nvSpPr>
      <xdr:spPr>
        <a:xfrm>
          <a:off x="11174185" y="4724401"/>
          <a:ext cx="3371850" cy="114027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「</a:t>
          </a:r>
          <a:r>
            <a:rPr kumimoji="1" lang="en-US" altLang="ja-JP" sz="1400">
              <a:solidFill>
                <a:sysClr val="windowText" lastClr="000000"/>
              </a:solidFill>
            </a:rPr>
            <a:t>SC</a:t>
          </a:r>
          <a:r>
            <a:rPr kumimoji="1" lang="ja-JP" altLang="en-US" sz="1400">
              <a:solidFill>
                <a:sysClr val="windowText" lastClr="000000"/>
              </a:solidFill>
            </a:rPr>
            <a:t>活動費」：ボランティア周知のための郵券、会議用のお水又はお茶等　　　　　　　　　　　　　　　　　　　</a:t>
          </a:r>
          <a:endParaRPr kumimoji="1" lang="ja-JP" altLang="en-US" sz="1100"/>
        </a:p>
      </xdr:txBody>
    </xdr:sp>
    <xdr:clientData/>
  </xdr:twoCellAnchor>
  <xdr:twoCellAnchor>
    <xdr:from>
      <xdr:col>10</xdr:col>
      <xdr:colOff>87084</xdr:colOff>
      <xdr:row>11</xdr:row>
      <xdr:rowOff>318405</xdr:rowOff>
    </xdr:from>
    <xdr:to>
      <xdr:col>13</xdr:col>
      <xdr:colOff>40819</xdr:colOff>
      <xdr:row>13</xdr:row>
      <xdr:rowOff>544285</xdr:rowOff>
    </xdr:to>
    <xdr:sp macro="" textlink="">
      <xdr:nvSpPr>
        <xdr:cNvPr id="4" name="正方形/長方形 3"/>
        <xdr:cNvSpPr/>
      </xdr:nvSpPr>
      <xdr:spPr>
        <a:xfrm>
          <a:off x="11163298" y="5434691"/>
          <a:ext cx="3328307" cy="13144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「ボランティア活動費」：ボランティアさんが使用する消耗品（例：軍手・名札ケースなど）　　</a:t>
          </a:r>
          <a:endParaRPr kumimoji="1" lang="ja-JP" altLang="en-US" sz="1100"/>
        </a:p>
      </xdr:txBody>
    </xdr:sp>
    <xdr:clientData/>
  </xdr:twoCellAnchor>
  <xdr:twoCellAnchor>
    <xdr:from>
      <xdr:col>9</xdr:col>
      <xdr:colOff>48986</xdr:colOff>
      <xdr:row>17</xdr:row>
      <xdr:rowOff>8163</xdr:rowOff>
    </xdr:from>
    <xdr:to>
      <xdr:col>13</xdr:col>
      <xdr:colOff>122465</xdr:colOff>
      <xdr:row>21</xdr:row>
      <xdr:rowOff>176894</xdr:rowOff>
    </xdr:to>
    <xdr:sp macro="" textlink="">
      <xdr:nvSpPr>
        <xdr:cNvPr id="5" name="正方形/長方形 4"/>
        <xdr:cNvSpPr/>
      </xdr:nvSpPr>
      <xdr:spPr>
        <a:xfrm>
          <a:off x="9710057" y="8390163"/>
          <a:ext cx="5298622" cy="151583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>
              <a:solidFill>
                <a:srgbClr val="FF0000"/>
              </a:solidFill>
            </a:rPr>
            <a:t>※</a:t>
          </a:r>
          <a:r>
            <a:rPr kumimoji="1" lang="ja-JP" altLang="en-US" sz="1800">
              <a:solidFill>
                <a:srgbClr val="FF0000"/>
              </a:solidFill>
            </a:rPr>
            <a:t>ご不明点は、事務局までお問い合わせください。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9</xdr:col>
      <xdr:colOff>27215</xdr:colOff>
      <xdr:row>6</xdr:row>
      <xdr:rowOff>0</xdr:rowOff>
    </xdr:to>
    <xdr:sp macro="" textlink="">
      <xdr:nvSpPr>
        <xdr:cNvPr id="6" name="正方形/長方形 5"/>
        <xdr:cNvSpPr/>
      </xdr:nvSpPr>
      <xdr:spPr>
        <a:xfrm>
          <a:off x="0" y="1095375"/>
          <a:ext cx="9685565" cy="1285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721179</xdr:colOff>
      <xdr:row>11</xdr:row>
      <xdr:rowOff>108857</xdr:rowOff>
    </xdr:from>
    <xdr:to>
      <xdr:col>10</xdr:col>
      <xdr:colOff>383722</xdr:colOff>
      <xdr:row>12</xdr:row>
      <xdr:rowOff>179613</xdr:rowOff>
    </xdr:to>
    <xdr:sp macro="" textlink="">
      <xdr:nvSpPr>
        <xdr:cNvPr id="8" name="正方形/長方形 7"/>
        <xdr:cNvSpPr/>
      </xdr:nvSpPr>
      <xdr:spPr>
        <a:xfrm flipH="1">
          <a:off x="10831286" y="5225143"/>
          <a:ext cx="628650" cy="615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710293</xdr:colOff>
      <xdr:row>9</xdr:row>
      <xdr:rowOff>492578</xdr:rowOff>
    </xdr:from>
    <xdr:to>
      <xdr:col>10</xdr:col>
      <xdr:colOff>372836</xdr:colOff>
      <xdr:row>11</xdr:row>
      <xdr:rowOff>19047</xdr:rowOff>
    </xdr:to>
    <xdr:sp macro="" textlink="">
      <xdr:nvSpPr>
        <xdr:cNvPr id="9" name="正方形/長方形 8"/>
        <xdr:cNvSpPr/>
      </xdr:nvSpPr>
      <xdr:spPr>
        <a:xfrm flipH="1">
          <a:off x="10820400" y="4520292"/>
          <a:ext cx="628650" cy="615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699408</xdr:colOff>
      <xdr:row>8</xdr:row>
      <xdr:rowOff>427264</xdr:rowOff>
    </xdr:from>
    <xdr:to>
      <xdr:col>10</xdr:col>
      <xdr:colOff>361951</xdr:colOff>
      <xdr:row>9</xdr:row>
      <xdr:rowOff>498020</xdr:rowOff>
    </xdr:to>
    <xdr:sp macro="" textlink="">
      <xdr:nvSpPr>
        <xdr:cNvPr id="10" name="正方形/長方形 9"/>
        <xdr:cNvSpPr/>
      </xdr:nvSpPr>
      <xdr:spPr>
        <a:xfrm flipH="1">
          <a:off x="10809515" y="3910693"/>
          <a:ext cx="628650" cy="615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43223</xdr:colOff>
      <xdr:row>9</xdr:row>
      <xdr:rowOff>95250</xdr:rowOff>
    </xdr:from>
    <xdr:to>
      <xdr:col>13</xdr:col>
      <xdr:colOff>27215</xdr:colOff>
      <xdr:row>11</xdr:row>
      <xdr:rowOff>95250</xdr:rowOff>
    </xdr:to>
    <xdr:sp macro="" textlink="">
      <xdr:nvSpPr>
        <xdr:cNvPr id="2" name="正方形/長方形 1"/>
        <xdr:cNvSpPr/>
      </xdr:nvSpPr>
      <xdr:spPr>
        <a:xfrm>
          <a:off x="11081017" y="4084544"/>
          <a:ext cx="3356963" cy="107576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必ず、「領収書」と「活動報告書」と一緒に提出してください。</a:t>
          </a:r>
          <a:r>
            <a:rPr kumimoji="1" lang="ja-JP" altLang="en-US" sz="1400">
              <a:solidFill>
                <a:sysClr val="windowText" lastClr="000000"/>
              </a:solidFill>
            </a:rPr>
            <a:t>　　　　　　　　　　　　　　　　　</a:t>
          </a:r>
          <a:endParaRPr kumimoji="1" lang="ja-JP" altLang="en-US" sz="1100"/>
        </a:p>
      </xdr:txBody>
    </xdr:sp>
    <xdr:clientData/>
  </xdr:twoCellAnchor>
  <xdr:twoCellAnchor>
    <xdr:from>
      <xdr:col>10</xdr:col>
      <xdr:colOff>52059</xdr:colOff>
      <xdr:row>10</xdr:row>
      <xdr:rowOff>188275</xdr:rowOff>
    </xdr:from>
    <xdr:to>
      <xdr:col>13</xdr:col>
      <xdr:colOff>46936</xdr:colOff>
      <xdr:row>11</xdr:row>
      <xdr:rowOff>467592</xdr:rowOff>
    </xdr:to>
    <xdr:sp macro="" textlink="">
      <xdr:nvSpPr>
        <xdr:cNvPr id="3" name="正方形/長方形 2"/>
        <xdr:cNvSpPr/>
      </xdr:nvSpPr>
      <xdr:spPr>
        <a:xfrm>
          <a:off x="11089853" y="4715451"/>
          <a:ext cx="3367848" cy="8172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「</a:t>
          </a:r>
          <a:r>
            <a:rPr kumimoji="1" lang="en-US" altLang="ja-JP" sz="1400">
              <a:solidFill>
                <a:sysClr val="windowText" lastClr="000000"/>
              </a:solidFill>
            </a:rPr>
            <a:t>SC</a:t>
          </a:r>
          <a:r>
            <a:rPr kumimoji="1" lang="ja-JP" altLang="en-US" sz="1400">
              <a:solidFill>
                <a:sysClr val="windowText" lastClr="000000"/>
              </a:solidFill>
            </a:rPr>
            <a:t>活動費」：ボランティア周知のための郵券、会議用のお水又はお茶等　　　　　　　　　　　　　　　　　　　</a:t>
          </a:r>
          <a:endParaRPr kumimoji="1" lang="ja-JP" altLang="en-US" sz="1100"/>
        </a:p>
      </xdr:txBody>
    </xdr:sp>
    <xdr:clientData/>
  </xdr:twoCellAnchor>
  <xdr:twoCellAnchor>
    <xdr:from>
      <xdr:col>10</xdr:col>
      <xdr:colOff>58489</xdr:colOff>
      <xdr:row>11</xdr:row>
      <xdr:rowOff>422315</xdr:rowOff>
    </xdr:from>
    <xdr:to>
      <xdr:col>13</xdr:col>
      <xdr:colOff>9823</xdr:colOff>
      <xdr:row>14</xdr:row>
      <xdr:rowOff>17317</xdr:rowOff>
    </xdr:to>
    <xdr:sp macro="" textlink="">
      <xdr:nvSpPr>
        <xdr:cNvPr id="4" name="正方形/長方形 3"/>
        <xdr:cNvSpPr/>
      </xdr:nvSpPr>
      <xdr:spPr>
        <a:xfrm>
          <a:off x="11096283" y="5487374"/>
          <a:ext cx="3324305" cy="120864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「ボランティア活動費」：ボランティアさんが使用する消耗品（例：軍手・名札ケースなど）　　</a:t>
          </a:r>
          <a:endParaRPr kumimoji="1" lang="ja-JP" altLang="en-US" sz="1100"/>
        </a:p>
      </xdr:txBody>
    </xdr:sp>
    <xdr:clientData/>
  </xdr:twoCellAnchor>
  <xdr:twoCellAnchor>
    <xdr:from>
      <xdr:col>8</xdr:col>
      <xdr:colOff>832015</xdr:colOff>
      <xdr:row>17</xdr:row>
      <xdr:rowOff>32903</xdr:rowOff>
    </xdr:from>
    <xdr:to>
      <xdr:col>13</xdr:col>
      <xdr:colOff>56903</xdr:colOff>
      <xdr:row>21</xdr:row>
      <xdr:rowOff>192975</xdr:rowOff>
    </xdr:to>
    <xdr:sp macro="" textlink="">
      <xdr:nvSpPr>
        <xdr:cNvPr id="5" name="正方形/長方形 4"/>
        <xdr:cNvSpPr/>
      </xdr:nvSpPr>
      <xdr:spPr>
        <a:xfrm>
          <a:off x="9629651" y="8328312"/>
          <a:ext cx="5338207" cy="149357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>
              <a:solidFill>
                <a:srgbClr val="FF0000"/>
              </a:solidFill>
            </a:rPr>
            <a:t>※</a:t>
          </a:r>
          <a:r>
            <a:rPr kumimoji="1" lang="ja-JP" altLang="en-US" sz="1800">
              <a:solidFill>
                <a:srgbClr val="FF0000"/>
              </a:solidFill>
            </a:rPr>
            <a:t>ご不明点は、事務局までお問い合わせください。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9</xdr:col>
      <xdr:colOff>27215</xdr:colOff>
      <xdr:row>6</xdr:row>
      <xdr:rowOff>0</xdr:rowOff>
    </xdr:to>
    <xdr:sp macro="" textlink="">
      <xdr:nvSpPr>
        <xdr:cNvPr id="6" name="正方形/長方形 5"/>
        <xdr:cNvSpPr/>
      </xdr:nvSpPr>
      <xdr:spPr>
        <a:xfrm>
          <a:off x="0" y="1095375"/>
          <a:ext cx="9685565" cy="1285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726345</xdr:colOff>
      <xdr:row>11</xdr:row>
      <xdr:rowOff>200688</xdr:rowOff>
    </xdr:from>
    <xdr:to>
      <xdr:col>10</xdr:col>
      <xdr:colOff>380083</xdr:colOff>
      <xdr:row>12</xdr:row>
      <xdr:rowOff>278867</xdr:rowOff>
    </xdr:to>
    <xdr:sp macro="" textlink="">
      <xdr:nvSpPr>
        <xdr:cNvPr id="9" name="正方形/長方形 8"/>
        <xdr:cNvSpPr/>
      </xdr:nvSpPr>
      <xdr:spPr>
        <a:xfrm flipH="1">
          <a:off x="10789227" y="5265747"/>
          <a:ext cx="628650" cy="61606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710656</xdr:colOff>
      <xdr:row>9</xdr:row>
      <xdr:rowOff>509970</xdr:rowOff>
    </xdr:from>
    <xdr:to>
      <xdr:col>10</xdr:col>
      <xdr:colOff>364394</xdr:colOff>
      <xdr:row>11</xdr:row>
      <xdr:rowOff>50266</xdr:rowOff>
    </xdr:to>
    <xdr:sp macro="" textlink="">
      <xdr:nvSpPr>
        <xdr:cNvPr id="10" name="正方形/長方形 9"/>
        <xdr:cNvSpPr/>
      </xdr:nvSpPr>
      <xdr:spPr>
        <a:xfrm flipH="1">
          <a:off x="10773538" y="4499264"/>
          <a:ext cx="628650" cy="61606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706174</xdr:colOff>
      <xdr:row>8</xdr:row>
      <xdr:rowOff>438252</xdr:rowOff>
    </xdr:from>
    <xdr:to>
      <xdr:col>10</xdr:col>
      <xdr:colOff>359912</xdr:colOff>
      <xdr:row>9</xdr:row>
      <xdr:rowOff>516431</xdr:rowOff>
    </xdr:to>
    <xdr:sp macro="" textlink="">
      <xdr:nvSpPr>
        <xdr:cNvPr id="11" name="正方形/長方形 10"/>
        <xdr:cNvSpPr/>
      </xdr:nvSpPr>
      <xdr:spPr>
        <a:xfrm flipH="1">
          <a:off x="10769056" y="3889664"/>
          <a:ext cx="628650" cy="61606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114532</xdr:colOff>
      <xdr:row>10</xdr:row>
      <xdr:rowOff>528204</xdr:rowOff>
    </xdr:from>
    <xdr:to>
      <xdr:col>13</xdr:col>
      <xdr:colOff>96488</xdr:colOff>
      <xdr:row>12</xdr:row>
      <xdr:rowOff>528204</xdr:rowOff>
    </xdr:to>
    <xdr:sp macro="" textlink="">
      <xdr:nvSpPr>
        <xdr:cNvPr id="2" name="正方形/長方形 1"/>
        <xdr:cNvSpPr/>
      </xdr:nvSpPr>
      <xdr:spPr>
        <a:xfrm>
          <a:off x="10995444" y="5055380"/>
          <a:ext cx="3354926" cy="107576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必ず、「領収書」と「活動報告書」と一緒に提出してください。　</a:t>
          </a:r>
          <a:r>
            <a:rPr kumimoji="1" lang="ja-JP" altLang="en-US" sz="1400">
              <a:solidFill>
                <a:sysClr val="windowText" lastClr="000000"/>
              </a:solidFill>
            </a:rPr>
            <a:t>　　　　　　　　　　　　　　　　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123367</xdr:colOff>
      <xdr:row>12</xdr:row>
      <xdr:rowOff>101683</xdr:rowOff>
    </xdr:from>
    <xdr:to>
      <xdr:col>13</xdr:col>
      <xdr:colOff>107039</xdr:colOff>
      <xdr:row>14</xdr:row>
      <xdr:rowOff>153391</xdr:rowOff>
    </xdr:to>
    <xdr:sp macro="" textlink="">
      <xdr:nvSpPr>
        <xdr:cNvPr id="3" name="正方形/長方形 2"/>
        <xdr:cNvSpPr/>
      </xdr:nvSpPr>
      <xdr:spPr>
        <a:xfrm>
          <a:off x="11004279" y="5704624"/>
          <a:ext cx="3356642" cy="112747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「</a:t>
          </a:r>
          <a:r>
            <a:rPr kumimoji="1" lang="en-US" altLang="ja-JP" sz="1400">
              <a:solidFill>
                <a:sysClr val="windowText" lastClr="000000"/>
              </a:solidFill>
            </a:rPr>
            <a:t>SC</a:t>
          </a:r>
          <a:r>
            <a:rPr kumimoji="1" lang="ja-JP" altLang="en-US" sz="1400">
              <a:solidFill>
                <a:sysClr val="windowText" lastClr="000000"/>
              </a:solidFill>
            </a:rPr>
            <a:t>活動費」：ボランティア周知のための郵券、会議用のお水又はお茶等　　　　　　　　　　　　　　　　　　　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134892</xdr:colOff>
      <xdr:row>13</xdr:row>
      <xdr:rowOff>283769</xdr:rowOff>
    </xdr:from>
    <xdr:to>
      <xdr:col>13</xdr:col>
      <xdr:colOff>84190</xdr:colOff>
      <xdr:row>15</xdr:row>
      <xdr:rowOff>509648</xdr:rowOff>
    </xdr:to>
    <xdr:sp macro="" textlink="">
      <xdr:nvSpPr>
        <xdr:cNvPr id="4" name="正方形/長方形 3"/>
        <xdr:cNvSpPr/>
      </xdr:nvSpPr>
      <xdr:spPr>
        <a:xfrm>
          <a:off x="11015804" y="6424593"/>
          <a:ext cx="3322268" cy="130164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「ボランティア活動費」：ボランティアさんが使用する消耗品（例：軍手・名札ケースなど）　　</a:t>
          </a:r>
          <a:endParaRPr kumimoji="1" lang="ja-JP" altLang="en-US" sz="1100"/>
        </a:p>
      </xdr:txBody>
    </xdr:sp>
    <xdr:clientData/>
  </xdr:twoCellAnchor>
  <xdr:twoCellAnchor>
    <xdr:from>
      <xdr:col>9</xdr:col>
      <xdr:colOff>104652</xdr:colOff>
      <xdr:row>17</xdr:row>
      <xdr:rowOff>50221</xdr:rowOff>
    </xdr:from>
    <xdr:to>
      <xdr:col>13</xdr:col>
      <xdr:colOff>178131</xdr:colOff>
      <xdr:row>21</xdr:row>
      <xdr:rowOff>210293</xdr:rowOff>
    </xdr:to>
    <xdr:sp macro="" textlink="">
      <xdr:nvSpPr>
        <xdr:cNvPr id="5" name="正方形/長方形 4"/>
        <xdr:cNvSpPr/>
      </xdr:nvSpPr>
      <xdr:spPr>
        <a:xfrm>
          <a:off x="9750879" y="8345630"/>
          <a:ext cx="3589070" cy="149357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>
              <a:solidFill>
                <a:srgbClr val="FF0000"/>
              </a:solidFill>
            </a:rPr>
            <a:t>※</a:t>
          </a:r>
          <a:r>
            <a:rPr kumimoji="1" lang="ja-JP" altLang="en-US" sz="1800">
              <a:solidFill>
                <a:srgbClr val="FF0000"/>
              </a:solidFill>
            </a:rPr>
            <a:t>ご不明点は、事務局までお問い合わせください。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9</xdr:col>
      <xdr:colOff>27215</xdr:colOff>
      <xdr:row>6</xdr:row>
      <xdr:rowOff>0</xdr:rowOff>
    </xdr:to>
    <xdr:sp macro="" textlink="">
      <xdr:nvSpPr>
        <xdr:cNvPr id="6" name="正方形/長方形 5"/>
        <xdr:cNvSpPr/>
      </xdr:nvSpPr>
      <xdr:spPr>
        <a:xfrm>
          <a:off x="0" y="1095375"/>
          <a:ext cx="9685565" cy="1285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728382</xdr:colOff>
      <xdr:row>13</xdr:row>
      <xdr:rowOff>78441</xdr:rowOff>
    </xdr:from>
    <xdr:to>
      <xdr:col>10</xdr:col>
      <xdr:colOff>382120</xdr:colOff>
      <xdr:row>14</xdr:row>
      <xdr:rowOff>156618</xdr:rowOff>
    </xdr:to>
    <xdr:sp macro="" textlink="">
      <xdr:nvSpPr>
        <xdr:cNvPr id="8" name="正方形/長方形 7"/>
        <xdr:cNvSpPr/>
      </xdr:nvSpPr>
      <xdr:spPr>
        <a:xfrm flipH="1">
          <a:off x="10634382" y="6219265"/>
          <a:ext cx="628650" cy="6160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727364</xdr:colOff>
      <xdr:row>11</xdr:row>
      <xdr:rowOff>423786</xdr:rowOff>
    </xdr:from>
    <xdr:to>
      <xdr:col>10</xdr:col>
      <xdr:colOff>381102</xdr:colOff>
      <xdr:row>12</xdr:row>
      <xdr:rowOff>501963</xdr:rowOff>
    </xdr:to>
    <xdr:sp macro="" textlink="">
      <xdr:nvSpPr>
        <xdr:cNvPr id="9" name="正方形/長方形 8"/>
        <xdr:cNvSpPr/>
      </xdr:nvSpPr>
      <xdr:spPr>
        <a:xfrm flipH="1">
          <a:off x="10633364" y="5488845"/>
          <a:ext cx="628650" cy="6160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722882</xdr:colOff>
      <xdr:row>10</xdr:row>
      <xdr:rowOff>329657</xdr:rowOff>
    </xdr:from>
    <xdr:to>
      <xdr:col>10</xdr:col>
      <xdr:colOff>376620</xdr:colOff>
      <xdr:row>11</xdr:row>
      <xdr:rowOff>407833</xdr:rowOff>
    </xdr:to>
    <xdr:sp macro="" textlink="">
      <xdr:nvSpPr>
        <xdr:cNvPr id="10" name="正方形/長方形 9"/>
        <xdr:cNvSpPr/>
      </xdr:nvSpPr>
      <xdr:spPr>
        <a:xfrm flipH="1">
          <a:off x="10628882" y="4856833"/>
          <a:ext cx="628650" cy="6160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81641</xdr:colOff>
      <xdr:row>9</xdr:row>
      <xdr:rowOff>27214</xdr:rowOff>
    </xdr:from>
    <xdr:to>
      <xdr:col>12</xdr:col>
      <xdr:colOff>367391</xdr:colOff>
      <xdr:row>11</xdr:row>
      <xdr:rowOff>27214</xdr:rowOff>
    </xdr:to>
    <xdr:sp macro="" textlink="">
      <xdr:nvSpPr>
        <xdr:cNvPr id="2" name="正方形/長方形 1"/>
        <xdr:cNvSpPr/>
      </xdr:nvSpPr>
      <xdr:spPr>
        <a:xfrm>
          <a:off x="11062605" y="4054928"/>
          <a:ext cx="2979965" cy="108857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必ず、「領収書」と「活動報告書」と一緒に提出してください。</a:t>
          </a:r>
          <a:r>
            <a:rPr kumimoji="1" lang="ja-JP" altLang="en-US" sz="1400">
              <a:solidFill>
                <a:sysClr val="windowText" lastClr="000000"/>
              </a:solidFill>
            </a:rPr>
            <a:t>　　　　　　　　　　　　　　　　　</a:t>
          </a:r>
          <a:endParaRPr kumimoji="1" lang="ja-JP" altLang="en-US" sz="1100"/>
        </a:p>
      </xdr:txBody>
    </xdr:sp>
    <xdr:clientData/>
  </xdr:twoCellAnchor>
  <xdr:twoCellAnchor>
    <xdr:from>
      <xdr:col>10</xdr:col>
      <xdr:colOff>84365</xdr:colOff>
      <xdr:row>10</xdr:row>
      <xdr:rowOff>179616</xdr:rowOff>
    </xdr:from>
    <xdr:to>
      <xdr:col>12</xdr:col>
      <xdr:colOff>299357</xdr:colOff>
      <xdr:row>12</xdr:row>
      <xdr:rowOff>231323</xdr:rowOff>
    </xdr:to>
    <xdr:sp macro="" textlink="">
      <xdr:nvSpPr>
        <xdr:cNvPr id="3" name="正方形/長方形 2"/>
        <xdr:cNvSpPr/>
      </xdr:nvSpPr>
      <xdr:spPr>
        <a:xfrm>
          <a:off x="11065329" y="4751616"/>
          <a:ext cx="2909207" cy="114027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「</a:t>
          </a:r>
          <a:r>
            <a:rPr kumimoji="1" lang="en-US" altLang="ja-JP" sz="1400">
              <a:solidFill>
                <a:sysClr val="windowText" lastClr="000000"/>
              </a:solidFill>
            </a:rPr>
            <a:t>SC</a:t>
          </a:r>
          <a:r>
            <a:rPr kumimoji="1" lang="ja-JP" altLang="en-US" sz="1400">
              <a:solidFill>
                <a:sysClr val="windowText" lastClr="000000"/>
              </a:solidFill>
            </a:rPr>
            <a:t>活動費」：ボランティア周知のための郵券、会議用のお水又はお茶等　　　　　　　　　　　　　　　　　　　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114299</xdr:colOff>
      <xdr:row>12</xdr:row>
      <xdr:rowOff>100692</xdr:rowOff>
    </xdr:from>
    <xdr:to>
      <xdr:col>12</xdr:col>
      <xdr:colOff>285749</xdr:colOff>
      <xdr:row>14</xdr:row>
      <xdr:rowOff>326571</xdr:rowOff>
    </xdr:to>
    <xdr:sp macro="" textlink="">
      <xdr:nvSpPr>
        <xdr:cNvPr id="4" name="正方形/長方形 3"/>
        <xdr:cNvSpPr/>
      </xdr:nvSpPr>
      <xdr:spPr>
        <a:xfrm>
          <a:off x="11095263" y="5761263"/>
          <a:ext cx="2865665" cy="13144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「ボランティア活動費」：ボランティアさんが使用する消耗品（例：軍手・名札ケースなど）　　</a:t>
          </a:r>
          <a:endParaRPr kumimoji="1" lang="ja-JP" altLang="en-US" sz="1100"/>
        </a:p>
      </xdr:txBody>
    </xdr:sp>
    <xdr:clientData/>
  </xdr:twoCellAnchor>
  <xdr:twoCellAnchor>
    <xdr:from>
      <xdr:col>9</xdr:col>
      <xdr:colOff>117021</xdr:colOff>
      <xdr:row>17</xdr:row>
      <xdr:rowOff>62590</xdr:rowOff>
    </xdr:from>
    <xdr:to>
      <xdr:col>12</xdr:col>
      <xdr:colOff>449035</xdr:colOff>
      <xdr:row>21</xdr:row>
      <xdr:rowOff>231321</xdr:rowOff>
    </xdr:to>
    <xdr:sp macro="" textlink="">
      <xdr:nvSpPr>
        <xdr:cNvPr id="5" name="正方形/長方形 4"/>
        <xdr:cNvSpPr/>
      </xdr:nvSpPr>
      <xdr:spPr>
        <a:xfrm>
          <a:off x="9778092" y="8444590"/>
          <a:ext cx="4876800" cy="151583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>
              <a:solidFill>
                <a:srgbClr val="FF0000"/>
              </a:solidFill>
            </a:rPr>
            <a:t>※</a:t>
          </a:r>
          <a:r>
            <a:rPr kumimoji="1" lang="ja-JP" altLang="en-US" sz="1800">
              <a:solidFill>
                <a:srgbClr val="FF0000"/>
              </a:solidFill>
            </a:rPr>
            <a:t>ご不明点は、事務局までお問い合わせください。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</xdr:colOff>
      <xdr:row>2</xdr:row>
      <xdr:rowOff>340178</xdr:rowOff>
    </xdr:from>
    <xdr:to>
      <xdr:col>8</xdr:col>
      <xdr:colOff>830036</xdr:colOff>
      <xdr:row>6</xdr:row>
      <xdr:rowOff>13607</xdr:rowOff>
    </xdr:to>
    <xdr:sp macro="" textlink="">
      <xdr:nvSpPr>
        <xdr:cNvPr id="8" name="正方形/長方形 7"/>
        <xdr:cNvSpPr/>
      </xdr:nvSpPr>
      <xdr:spPr>
        <a:xfrm>
          <a:off x="2" y="1061357"/>
          <a:ext cx="9769927" cy="134710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748393</xdr:colOff>
      <xdr:row>11</xdr:row>
      <xdr:rowOff>421821</xdr:rowOff>
    </xdr:from>
    <xdr:to>
      <xdr:col>10</xdr:col>
      <xdr:colOff>299357</xdr:colOff>
      <xdr:row>12</xdr:row>
      <xdr:rowOff>503463</xdr:rowOff>
    </xdr:to>
    <xdr:sp macro="" textlink="">
      <xdr:nvSpPr>
        <xdr:cNvPr id="9" name="正方形/長方形 8"/>
        <xdr:cNvSpPr/>
      </xdr:nvSpPr>
      <xdr:spPr>
        <a:xfrm>
          <a:off x="10763250" y="5538107"/>
          <a:ext cx="517071" cy="6259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721180</xdr:colOff>
      <xdr:row>9</xdr:row>
      <xdr:rowOff>530679</xdr:rowOff>
    </xdr:from>
    <xdr:to>
      <xdr:col>10</xdr:col>
      <xdr:colOff>383723</xdr:colOff>
      <xdr:row>11</xdr:row>
      <xdr:rowOff>57148</xdr:rowOff>
    </xdr:to>
    <xdr:sp macro="" textlink="">
      <xdr:nvSpPr>
        <xdr:cNvPr id="11" name="正方形/長方形 10"/>
        <xdr:cNvSpPr/>
      </xdr:nvSpPr>
      <xdr:spPr>
        <a:xfrm flipH="1">
          <a:off x="10736037" y="4558393"/>
          <a:ext cx="628650" cy="615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721179</xdr:colOff>
      <xdr:row>8</xdr:row>
      <xdr:rowOff>394607</xdr:rowOff>
    </xdr:from>
    <xdr:to>
      <xdr:col>10</xdr:col>
      <xdr:colOff>383722</xdr:colOff>
      <xdr:row>9</xdr:row>
      <xdr:rowOff>465363</xdr:rowOff>
    </xdr:to>
    <xdr:sp macro="" textlink="">
      <xdr:nvSpPr>
        <xdr:cNvPr id="13" name="正方形/長方形 12"/>
        <xdr:cNvSpPr/>
      </xdr:nvSpPr>
      <xdr:spPr>
        <a:xfrm flipH="1">
          <a:off x="10736036" y="3878036"/>
          <a:ext cx="628650" cy="615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27213</xdr:colOff>
      <xdr:row>9</xdr:row>
      <xdr:rowOff>95250</xdr:rowOff>
    </xdr:from>
    <xdr:to>
      <xdr:col>13</xdr:col>
      <xdr:colOff>13606</xdr:colOff>
      <xdr:row>11</xdr:row>
      <xdr:rowOff>95250</xdr:rowOff>
    </xdr:to>
    <xdr:sp macro="" textlink="">
      <xdr:nvSpPr>
        <xdr:cNvPr id="2" name="正方形/長方形 1"/>
        <xdr:cNvSpPr/>
      </xdr:nvSpPr>
      <xdr:spPr>
        <a:xfrm>
          <a:off x="10831284" y="4122964"/>
          <a:ext cx="3360965" cy="108857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必ず、「領収書」と「活動報告書」と一緒に提出してください。</a:t>
          </a:r>
          <a:r>
            <a:rPr kumimoji="1" lang="ja-JP" altLang="en-US" sz="1400">
              <a:solidFill>
                <a:sysClr val="windowText" lastClr="000000"/>
              </a:solidFill>
            </a:rPr>
            <a:t>　　　　　　　　　　　　　　　　　</a:t>
          </a:r>
          <a:endParaRPr kumimoji="1" lang="ja-JP" altLang="en-US" sz="1100"/>
        </a:p>
      </xdr:txBody>
    </xdr:sp>
    <xdr:clientData/>
  </xdr:twoCellAnchor>
  <xdr:twoCellAnchor>
    <xdr:from>
      <xdr:col>10</xdr:col>
      <xdr:colOff>43542</xdr:colOff>
      <xdr:row>10</xdr:row>
      <xdr:rowOff>166008</xdr:rowOff>
    </xdr:from>
    <xdr:to>
      <xdr:col>13</xdr:col>
      <xdr:colOff>40820</xdr:colOff>
      <xdr:row>12</xdr:row>
      <xdr:rowOff>217715</xdr:rowOff>
    </xdr:to>
    <xdr:sp macro="" textlink="">
      <xdr:nvSpPr>
        <xdr:cNvPr id="3" name="正方形/長方形 2"/>
        <xdr:cNvSpPr/>
      </xdr:nvSpPr>
      <xdr:spPr>
        <a:xfrm>
          <a:off x="10847613" y="4738008"/>
          <a:ext cx="3371850" cy="114027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「</a:t>
          </a:r>
          <a:r>
            <a:rPr kumimoji="1" lang="en-US" altLang="ja-JP" sz="1400">
              <a:solidFill>
                <a:sysClr val="windowText" lastClr="000000"/>
              </a:solidFill>
            </a:rPr>
            <a:t>SC</a:t>
          </a:r>
          <a:r>
            <a:rPr kumimoji="1" lang="ja-JP" altLang="en-US" sz="1400">
              <a:solidFill>
                <a:sysClr val="windowText" lastClr="000000"/>
              </a:solidFill>
            </a:rPr>
            <a:t>活動費」：ボランティア周知のための郵券、会議用のお水又はお茶等　　　　　　　　　　　　　　　　　　　</a:t>
          </a:r>
          <a:endParaRPr kumimoji="1" lang="ja-JP" altLang="en-US" sz="1100"/>
        </a:p>
      </xdr:txBody>
    </xdr:sp>
    <xdr:clientData/>
  </xdr:twoCellAnchor>
  <xdr:twoCellAnchor>
    <xdr:from>
      <xdr:col>10</xdr:col>
      <xdr:colOff>87084</xdr:colOff>
      <xdr:row>11</xdr:row>
      <xdr:rowOff>318406</xdr:rowOff>
    </xdr:from>
    <xdr:to>
      <xdr:col>13</xdr:col>
      <xdr:colOff>40819</xdr:colOff>
      <xdr:row>14</xdr:row>
      <xdr:rowOff>0</xdr:rowOff>
    </xdr:to>
    <xdr:sp macro="" textlink="">
      <xdr:nvSpPr>
        <xdr:cNvPr id="4" name="正方形/長方形 3"/>
        <xdr:cNvSpPr/>
      </xdr:nvSpPr>
      <xdr:spPr>
        <a:xfrm>
          <a:off x="10891155" y="5434692"/>
          <a:ext cx="3328307" cy="13144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「ボランティア活動費」：ボランティアさんが使用する消耗品（例：軍手・名札ケースなど）　　</a:t>
          </a:r>
          <a:endParaRPr kumimoji="1" lang="ja-JP" altLang="en-US" sz="1100"/>
        </a:p>
      </xdr:txBody>
    </xdr:sp>
    <xdr:clientData/>
  </xdr:twoCellAnchor>
  <xdr:twoCellAnchor>
    <xdr:from>
      <xdr:col>9</xdr:col>
      <xdr:colOff>48986</xdr:colOff>
      <xdr:row>16</xdr:row>
      <xdr:rowOff>144234</xdr:rowOff>
    </xdr:from>
    <xdr:to>
      <xdr:col>13</xdr:col>
      <xdr:colOff>122465</xdr:colOff>
      <xdr:row>20</xdr:row>
      <xdr:rowOff>13607</xdr:rowOff>
    </xdr:to>
    <xdr:sp macro="" textlink="">
      <xdr:nvSpPr>
        <xdr:cNvPr id="5" name="正方形/長方形 4"/>
        <xdr:cNvSpPr/>
      </xdr:nvSpPr>
      <xdr:spPr>
        <a:xfrm>
          <a:off x="9710057" y="7981948"/>
          <a:ext cx="5298622" cy="151583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>
              <a:solidFill>
                <a:srgbClr val="FF0000"/>
              </a:solidFill>
            </a:rPr>
            <a:t>※</a:t>
          </a:r>
          <a:r>
            <a:rPr kumimoji="1" lang="ja-JP" altLang="en-US" sz="1800">
              <a:solidFill>
                <a:srgbClr val="FF0000"/>
              </a:solidFill>
            </a:rPr>
            <a:t>ご不明点は、事務局までお問い合わせください。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9</xdr:col>
      <xdr:colOff>27215</xdr:colOff>
      <xdr:row>6</xdr:row>
      <xdr:rowOff>0</xdr:rowOff>
    </xdr:to>
    <xdr:sp macro="" textlink="">
      <xdr:nvSpPr>
        <xdr:cNvPr id="6" name="正方形/長方形 5"/>
        <xdr:cNvSpPr/>
      </xdr:nvSpPr>
      <xdr:spPr>
        <a:xfrm>
          <a:off x="0" y="1095375"/>
          <a:ext cx="9685565" cy="1285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707571</xdr:colOff>
      <xdr:row>11</xdr:row>
      <xdr:rowOff>122464</xdr:rowOff>
    </xdr:from>
    <xdr:to>
      <xdr:col>10</xdr:col>
      <xdr:colOff>370114</xdr:colOff>
      <xdr:row>12</xdr:row>
      <xdr:rowOff>193220</xdr:rowOff>
    </xdr:to>
    <xdr:sp macro="" textlink="">
      <xdr:nvSpPr>
        <xdr:cNvPr id="8" name="正方形/長方形 7"/>
        <xdr:cNvSpPr/>
      </xdr:nvSpPr>
      <xdr:spPr>
        <a:xfrm flipH="1">
          <a:off x="10545535" y="5238750"/>
          <a:ext cx="628650" cy="615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655864</xdr:colOff>
      <xdr:row>8</xdr:row>
      <xdr:rowOff>410936</xdr:rowOff>
    </xdr:from>
    <xdr:to>
      <xdr:col>10</xdr:col>
      <xdr:colOff>318407</xdr:colOff>
      <xdr:row>9</xdr:row>
      <xdr:rowOff>481692</xdr:rowOff>
    </xdr:to>
    <xdr:sp macro="" textlink="">
      <xdr:nvSpPr>
        <xdr:cNvPr id="9" name="正方形/長方形 8"/>
        <xdr:cNvSpPr/>
      </xdr:nvSpPr>
      <xdr:spPr>
        <a:xfrm flipH="1">
          <a:off x="10493828" y="3894365"/>
          <a:ext cx="628650" cy="615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685800</xdr:colOff>
      <xdr:row>9</xdr:row>
      <xdr:rowOff>508907</xdr:rowOff>
    </xdr:from>
    <xdr:to>
      <xdr:col>10</xdr:col>
      <xdr:colOff>348343</xdr:colOff>
      <xdr:row>11</xdr:row>
      <xdr:rowOff>35376</xdr:rowOff>
    </xdr:to>
    <xdr:sp macro="" textlink="">
      <xdr:nvSpPr>
        <xdr:cNvPr id="10" name="正方形/長方形 9"/>
        <xdr:cNvSpPr/>
      </xdr:nvSpPr>
      <xdr:spPr>
        <a:xfrm flipH="1">
          <a:off x="10523764" y="4536621"/>
          <a:ext cx="628650" cy="615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122463</xdr:colOff>
      <xdr:row>9</xdr:row>
      <xdr:rowOff>95250</xdr:rowOff>
    </xdr:from>
    <xdr:to>
      <xdr:col>12</xdr:col>
      <xdr:colOff>666749</xdr:colOff>
      <xdr:row>11</xdr:row>
      <xdr:rowOff>95250</xdr:rowOff>
    </xdr:to>
    <xdr:sp macro="" textlink="">
      <xdr:nvSpPr>
        <xdr:cNvPr id="2" name="正方形/長方形 1"/>
        <xdr:cNvSpPr/>
      </xdr:nvSpPr>
      <xdr:spPr>
        <a:xfrm>
          <a:off x="10695213" y="4122964"/>
          <a:ext cx="3360965" cy="108857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必ず、「領収書」と「活動報告書」と一緒に提出してください。</a:t>
          </a:r>
          <a:r>
            <a:rPr kumimoji="1" lang="ja-JP" altLang="en-US" sz="1400">
              <a:solidFill>
                <a:sysClr val="windowText" lastClr="000000"/>
              </a:solidFill>
            </a:rPr>
            <a:t>　　　　　　　　　　　　　　　　　</a:t>
          </a:r>
          <a:endParaRPr kumimoji="1" lang="ja-JP" altLang="en-US" sz="1100"/>
        </a:p>
      </xdr:txBody>
    </xdr:sp>
    <xdr:clientData/>
  </xdr:twoCellAnchor>
  <xdr:twoCellAnchor>
    <xdr:from>
      <xdr:col>9</xdr:col>
      <xdr:colOff>111578</xdr:colOff>
      <xdr:row>10</xdr:row>
      <xdr:rowOff>193223</xdr:rowOff>
    </xdr:from>
    <xdr:to>
      <xdr:col>12</xdr:col>
      <xdr:colOff>666749</xdr:colOff>
      <xdr:row>12</xdr:row>
      <xdr:rowOff>244930</xdr:rowOff>
    </xdr:to>
    <xdr:sp macro="" textlink="">
      <xdr:nvSpPr>
        <xdr:cNvPr id="3" name="正方形/長方形 2"/>
        <xdr:cNvSpPr/>
      </xdr:nvSpPr>
      <xdr:spPr>
        <a:xfrm>
          <a:off x="10684328" y="4765223"/>
          <a:ext cx="3371850" cy="114027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「</a:t>
          </a:r>
          <a:r>
            <a:rPr kumimoji="1" lang="en-US" altLang="ja-JP" sz="1400">
              <a:solidFill>
                <a:sysClr val="windowText" lastClr="000000"/>
              </a:solidFill>
            </a:rPr>
            <a:t>SC</a:t>
          </a:r>
          <a:r>
            <a:rPr kumimoji="1" lang="ja-JP" altLang="en-US" sz="1400">
              <a:solidFill>
                <a:sysClr val="windowText" lastClr="000000"/>
              </a:solidFill>
            </a:rPr>
            <a:t>活動費」：ボランティア周知のための郵券、会議用のお水又はお茶等　　　　　　　　　　　　　　　　　　　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19050</xdr:colOff>
      <xdr:row>11</xdr:row>
      <xdr:rowOff>345620</xdr:rowOff>
    </xdr:from>
    <xdr:to>
      <xdr:col>12</xdr:col>
      <xdr:colOff>653142</xdr:colOff>
      <xdr:row>14</xdr:row>
      <xdr:rowOff>27214</xdr:rowOff>
    </xdr:to>
    <xdr:sp macro="" textlink="">
      <xdr:nvSpPr>
        <xdr:cNvPr id="4" name="正方形/長方形 3"/>
        <xdr:cNvSpPr/>
      </xdr:nvSpPr>
      <xdr:spPr>
        <a:xfrm>
          <a:off x="10714264" y="5461906"/>
          <a:ext cx="3328307" cy="13144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「ボランティア活動費」：ボランティアさんが使用する消耗品（例：軍手・名札ケースなど）　　</a:t>
          </a:r>
          <a:endParaRPr kumimoji="1" lang="ja-JP" altLang="en-US" sz="1100"/>
        </a:p>
      </xdr:txBody>
    </xdr:sp>
    <xdr:clientData/>
  </xdr:twoCellAnchor>
  <xdr:twoCellAnchor>
    <xdr:from>
      <xdr:col>9</xdr:col>
      <xdr:colOff>35379</xdr:colOff>
      <xdr:row>16</xdr:row>
      <xdr:rowOff>525235</xdr:rowOff>
    </xdr:from>
    <xdr:to>
      <xdr:col>13</xdr:col>
      <xdr:colOff>108858</xdr:colOff>
      <xdr:row>21</xdr:row>
      <xdr:rowOff>149680</xdr:rowOff>
    </xdr:to>
    <xdr:sp macro="" textlink="">
      <xdr:nvSpPr>
        <xdr:cNvPr id="5" name="正方形/長方形 4"/>
        <xdr:cNvSpPr/>
      </xdr:nvSpPr>
      <xdr:spPr>
        <a:xfrm>
          <a:off x="9696450" y="8362949"/>
          <a:ext cx="5298622" cy="151583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>
              <a:solidFill>
                <a:srgbClr val="FF0000"/>
              </a:solidFill>
            </a:rPr>
            <a:t>※</a:t>
          </a:r>
          <a:r>
            <a:rPr kumimoji="1" lang="ja-JP" altLang="en-US" sz="1800">
              <a:solidFill>
                <a:srgbClr val="FF0000"/>
              </a:solidFill>
            </a:rPr>
            <a:t>ご不明点は、事務局までお問い合わせください。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9</xdr:col>
      <xdr:colOff>27215</xdr:colOff>
      <xdr:row>6</xdr:row>
      <xdr:rowOff>0</xdr:rowOff>
    </xdr:to>
    <xdr:sp macro="" textlink="">
      <xdr:nvSpPr>
        <xdr:cNvPr id="6" name="正方形/長方形 5"/>
        <xdr:cNvSpPr/>
      </xdr:nvSpPr>
      <xdr:spPr>
        <a:xfrm>
          <a:off x="0" y="1095375"/>
          <a:ext cx="9685565" cy="1285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653143</xdr:colOff>
      <xdr:row>8</xdr:row>
      <xdr:rowOff>435428</xdr:rowOff>
    </xdr:from>
    <xdr:to>
      <xdr:col>10</xdr:col>
      <xdr:colOff>315686</xdr:colOff>
      <xdr:row>9</xdr:row>
      <xdr:rowOff>506184</xdr:rowOff>
    </xdr:to>
    <xdr:sp macro="" textlink="">
      <xdr:nvSpPr>
        <xdr:cNvPr id="8" name="正方形/長方形 7"/>
        <xdr:cNvSpPr/>
      </xdr:nvSpPr>
      <xdr:spPr>
        <a:xfrm flipH="1">
          <a:off x="10382250" y="3918857"/>
          <a:ext cx="628650" cy="615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655864</xdr:colOff>
      <xdr:row>9</xdr:row>
      <xdr:rowOff>533402</xdr:rowOff>
    </xdr:from>
    <xdr:to>
      <xdr:col>10</xdr:col>
      <xdr:colOff>318407</xdr:colOff>
      <xdr:row>11</xdr:row>
      <xdr:rowOff>59871</xdr:rowOff>
    </xdr:to>
    <xdr:sp macro="" textlink="">
      <xdr:nvSpPr>
        <xdr:cNvPr id="11" name="正方形/長方形 10"/>
        <xdr:cNvSpPr/>
      </xdr:nvSpPr>
      <xdr:spPr>
        <a:xfrm flipH="1">
          <a:off x="10384971" y="4561116"/>
          <a:ext cx="628650" cy="615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672193</xdr:colOff>
      <xdr:row>11</xdr:row>
      <xdr:rowOff>141513</xdr:rowOff>
    </xdr:from>
    <xdr:to>
      <xdr:col>10</xdr:col>
      <xdr:colOff>334736</xdr:colOff>
      <xdr:row>12</xdr:row>
      <xdr:rowOff>212269</xdr:rowOff>
    </xdr:to>
    <xdr:sp macro="" textlink="">
      <xdr:nvSpPr>
        <xdr:cNvPr id="12" name="正方形/長方形 11"/>
        <xdr:cNvSpPr/>
      </xdr:nvSpPr>
      <xdr:spPr>
        <a:xfrm flipH="1">
          <a:off x="10401300" y="5257799"/>
          <a:ext cx="628650" cy="615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122461</xdr:colOff>
      <xdr:row>9</xdr:row>
      <xdr:rowOff>95250</xdr:rowOff>
    </xdr:from>
    <xdr:to>
      <xdr:col>13</xdr:col>
      <xdr:colOff>108855</xdr:colOff>
      <xdr:row>11</xdr:row>
      <xdr:rowOff>95250</xdr:rowOff>
    </xdr:to>
    <xdr:sp macro="" textlink="">
      <xdr:nvSpPr>
        <xdr:cNvPr id="2" name="正方形/長方形 1"/>
        <xdr:cNvSpPr/>
      </xdr:nvSpPr>
      <xdr:spPr>
        <a:xfrm>
          <a:off x="10940140" y="4122964"/>
          <a:ext cx="3360965" cy="108857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必ず、「領収書」と「活動報告書」と一緒に提出してください。</a:t>
          </a:r>
          <a:r>
            <a:rPr kumimoji="1" lang="ja-JP" altLang="en-US" sz="1400">
              <a:solidFill>
                <a:sysClr val="windowText" lastClr="000000"/>
              </a:solidFill>
            </a:rPr>
            <a:t>　　　　　　　　　　　　　　　　　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125184</xdr:colOff>
      <xdr:row>10</xdr:row>
      <xdr:rowOff>193222</xdr:rowOff>
    </xdr:from>
    <xdr:to>
      <xdr:col>13</xdr:col>
      <xdr:colOff>122463</xdr:colOff>
      <xdr:row>11</xdr:row>
      <xdr:rowOff>489857</xdr:rowOff>
    </xdr:to>
    <xdr:sp macro="" textlink="">
      <xdr:nvSpPr>
        <xdr:cNvPr id="3" name="正方形/長方形 2"/>
        <xdr:cNvSpPr/>
      </xdr:nvSpPr>
      <xdr:spPr>
        <a:xfrm>
          <a:off x="10942863" y="4765222"/>
          <a:ext cx="3371850" cy="84092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「</a:t>
          </a:r>
          <a:r>
            <a:rPr kumimoji="1" lang="en-US" altLang="ja-JP" sz="1400">
              <a:solidFill>
                <a:sysClr val="windowText" lastClr="000000"/>
              </a:solidFill>
            </a:rPr>
            <a:t>SC</a:t>
          </a:r>
          <a:r>
            <a:rPr kumimoji="1" lang="ja-JP" altLang="en-US" sz="1400">
              <a:solidFill>
                <a:sysClr val="windowText" lastClr="000000"/>
              </a:solidFill>
            </a:rPr>
            <a:t>活動費」：ボランティア周知のための郵券、会議用のお水又はお茶等　　　　　　　　　　　　　　　　　　　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141511</xdr:colOff>
      <xdr:row>11</xdr:row>
      <xdr:rowOff>318405</xdr:rowOff>
    </xdr:from>
    <xdr:to>
      <xdr:col>13</xdr:col>
      <xdr:colOff>95247</xdr:colOff>
      <xdr:row>13</xdr:row>
      <xdr:rowOff>367393</xdr:rowOff>
    </xdr:to>
    <xdr:sp macro="" textlink="">
      <xdr:nvSpPr>
        <xdr:cNvPr id="4" name="正方形/長方形 3"/>
        <xdr:cNvSpPr/>
      </xdr:nvSpPr>
      <xdr:spPr>
        <a:xfrm>
          <a:off x="10959190" y="5434691"/>
          <a:ext cx="3328307" cy="113755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「ボランティア活動費」：ボランティアさんが使用する消耗品（例：軍手・名札ケースなど）　　</a:t>
          </a:r>
          <a:endParaRPr kumimoji="1" lang="ja-JP" altLang="en-US" sz="1100"/>
        </a:p>
      </xdr:txBody>
    </xdr:sp>
    <xdr:clientData/>
  </xdr:twoCellAnchor>
  <xdr:twoCellAnchor>
    <xdr:from>
      <xdr:col>9</xdr:col>
      <xdr:colOff>35379</xdr:colOff>
      <xdr:row>16</xdr:row>
      <xdr:rowOff>416378</xdr:rowOff>
    </xdr:from>
    <xdr:to>
      <xdr:col>13</xdr:col>
      <xdr:colOff>108858</xdr:colOff>
      <xdr:row>21</xdr:row>
      <xdr:rowOff>40823</xdr:rowOff>
    </xdr:to>
    <xdr:sp macro="" textlink="">
      <xdr:nvSpPr>
        <xdr:cNvPr id="5" name="正方形/長方形 4"/>
        <xdr:cNvSpPr/>
      </xdr:nvSpPr>
      <xdr:spPr>
        <a:xfrm>
          <a:off x="9696450" y="8254092"/>
          <a:ext cx="5298622" cy="151583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>
              <a:solidFill>
                <a:srgbClr val="FF0000"/>
              </a:solidFill>
            </a:rPr>
            <a:t>※</a:t>
          </a:r>
          <a:r>
            <a:rPr kumimoji="1" lang="ja-JP" altLang="en-US" sz="1800">
              <a:solidFill>
                <a:srgbClr val="FF0000"/>
              </a:solidFill>
            </a:rPr>
            <a:t>ご不明点は、事務局までお問い合わせください。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9</xdr:col>
      <xdr:colOff>27215</xdr:colOff>
      <xdr:row>6</xdr:row>
      <xdr:rowOff>0</xdr:rowOff>
    </xdr:to>
    <xdr:sp macro="" textlink="">
      <xdr:nvSpPr>
        <xdr:cNvPr id="6" name="正方形/長方形 5"/>
        <xdr:cNvSpPr/>
      </xdr:nvSpPr>
      <xdr:spPr>
        <a:xfrm>
          <a:off x="0" y="1095375"/>
          <a:ext cx="9685565" cy="1285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693964</xdr:colOff>
      <xdr:row>8</xdr:row>
      <xdr:rowOff>435428</xdr:rowOff>
    </xdr:from>
    <xdr:to>
      <xdr:col>10</xdr:col>
      <xdr:colOff>356506</xdr:colOff>
      <xdr:row>9</xdr:row>
      <xdr:rowOff>506184</xdr:rowOff>
    </xdr:to>
    <xdr:sp macro="" textlink="">
      <xdr:nvSpPr>
        <xdr:cNvPr id="9" name="正方形/長方形 8"/>
        <xdr:cNvSpPr/>
      </xdr:nvSpPr>
      <xdr:spPr>
        <a:xfrm flipH="1">
          <a:off x="10545535" y="3918857"/>
          <a:ext cx="628650" cy="615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707572</xdr:colOff>
      <xdr:row>10</xdr:row>
      <xdr:rowOff>0</xdr:rowOff>
    </xdr:from>
    <xdr:to>
      <xdr:col>10</xdr:col>
      <xdr:colOff>370114</xdr:colOff>
      <xdr:row>11</xdr:row>
      <xdr:rowOff>70755</xdr:rowOff>
    </xdr:to>
    <xdr:sp macro="" textlink="">
      <xdr:nvSpPr>
        <xdr:cNvPr id="10" name="正方形/長方形 9"/>
        <xdr:cNvSpPr/>
      </xdr:nvSpPr>
      <xdr:spPr>
        <a:xfrm flipH="1">
          <a:off x="10559143" y="4572000"/>
          <a:ext cx="628650" cy="615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707572</xdr:colOff>
      <xdr:row>11</xdr:row>
      <xdr:rowOff>95250</xdr:rowOff>
    </xdr:from>
    <xdr:to>
      <xdr:col>10</xdr:col>
      <xdr:colOff>370114</xdr:colOff>
      <xdr:row>12</xdr:row>
      <xdr:rowOff>166006</xdr:rowOff>
    </xdr:to>
    <xdr:sp macro="" textlink="">
      <xdr:nvSpPr>
        <xdr:cNvPr id="11" name="正方形/長方形 10"/>
        <xdr:cNvSpPr/>
      </xdr:nvSpPr>
      <xdr:spPr>
        <a:xfrm flipH="1">
          <a:off x="10559143" y="5211536"/>
          <a:ext cx="628650" cy="615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95247</xdr:colOff>
      <xdr:row>9</xdr:row>
      <xdr:rowOff>95250</xdr:rowOff>
    </xdr:from>
    <xdr:to>
      <xdr:col>13</xdr:col>
      <xdr:colOff>81641</xdr:colOff>
      <xdr:row>11</xdr:row>
      <xdr:rowOff>95250</xdr:rowOff>
    </xdr:to>
    <xdr:sp macro="" textlink="">
      <xdr:nvSpPr>
        <xdr:cNvPr id="2" name="正方形/長方形 1"/>
        <xdr:cNvSpPr/>
      </xdr:nvSpPr>
      <xdr:spPr>
        <a:xfrm>
          <a:off x="11021783" y="4122964"/>
          <a:ext cx="3360965" cy="108857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必ず、「領収書」と「活動報告書」と一緒に提出してください。</a:t>
          </a:r>
          <a:r>
            <a:rPr kumimoji="1" lang="ja-JP" altLang="en-US" sz="1400">
              <a:solidFill>
                <a:sysClr val="windowText" lastClr="000000"/>
              </a:solidFill>
            </a:rPr>
            <a:t>　　　　　　　　　　　　　　　　　</a:t>
          </a:r>
          <a:endParaRPr kumimoji="1" lang="ja-JP" altLang="en-US" sz="1100"/>
        </a:p>
      </xdr:txBody>
    </xdr:sp>
    <xdr:clientData/>
  </xdr:twoCellAnchor>
  <xdr:twoCellAnchor>
    <xdr:from>
      <xdr:col>10</xdr:col>
      <xdr:colOff>84364</xdr:colOff>
      <xdr:row>10</xdr:row>
      <xdr:rowOff>193223</xdr:rowOff>
    </xdr:from>
    <xdr:to>
      <xdr:col>13</xdr:col>
      <xdr:colOff>81643</xdr:colOff>
      <xdr:row>12</xdr:row>
      <xdr:rowOff>244930</xdr:rowOff>
    </xdr:to>
    <xdr:sp macro="" textlink="">
      <xdr:nvSpPr>
        <xdr:cNvPr id="3" name="正方形/長方形 2"/>
        <xdr:cNvSpPr/>
      </xdr:nvSpPr>
      <xdr:spPr>
        <a:xfrm>
          <a:off x="11010900" y="4765223"/>
          <a:ext cx="3371850" cy="114027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「</a:t>
          </a:r>
          <a:r>
            <a:rPr kumimoji="1" lang="en-US" altLang="ja-JP" sz="1400">
              <a:solidFill>
                <a:sysClr val="windowText" lastClr="000000"/>
              </a:solidFill>
            </a:rPr>
            <a:t>SC</a:t>
          </a:r>
          <a:r>
            <a:rPr kumimoji="1" lang="ja-JP" altLang="en-US" sz="1400">
              <a:solidFill>
                <a:sysClr val="windowText" lastClr="000000"/>
              </a:solidFill>
            </a:rPr>
            <a:t>活動費」：ボランティア周知のための郵券、会議用のお水又はお茶等　　　　　　　　　　　　　　　　　　　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114298</xdr:colOff>
      <xdr:row>11</xdr:row>
      <xdr:rowOff>345620</xdr:rowOff>
    </xdr:from>
    <xdr:to>
      <xdr:col>13</xdr:col>
      <xdr:colOff>68034</xdr:colOff>
      <xdr:row>14</xdr:row>
      <xdr:rowOff>27214</xdr:rowOff>
    </xdr:to>
    <xdr:sp macro="" textlink="">
      <xdr:nvSpPr>
        <xdr:cNvPr id="4" name="正方形/長方形 3"/>
        <xdr:cNvSpPr/>
      </xdr:nvSpPr>
      <xdr:spPr>
        <a:xfrm>
          <a:off x="11040834" y="5461906"/>
          <a:ext cx="3328307" cy="13144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「ボランティア活動費」：ボランティアさんが使用する消耗品（例：軍手・名札ケースなど）　　</a:t>
          </a:r>
          <a:endParaRPr kumimoji="1" lang="ja-JP" altLang="en-US" sz="1100"/>
        </a:p>
      </xdr:txBody>
    </xdr:sp>
    <xdr:clientData/>
  </xdr:twoCellAnchor>
  <xdr:twoCellAnchor>
    <xdr:from>
      <xdr:col>9</xdr:col>
      <xdr:colOff>48986</xdr:colOff>
      <xdr:row>16</xdr:row>
      <xdr:rowOff>239485</xdr:rowOff>
    </xdr:from>
    <xdr:to>
      <xdr:col>13</xdr:col>
      <xdr:colOff>122465</xdr:colOff>
      <xdr:row>20</xdr:row>
      <xdr:rowOff>108858</xdr:rowOff>
    </xdr:to>
    <xdr:sp macro="" textlink="">
      <xdr:nvSpPr>
        <xdr:cNvPr id="5" name="正方形/長方形 4"/>
        <xdr:cNvSpPr/>
      </xdr:nvSpPr>
      <xdr:spPr>
        <a:xfrm>
          <a:off x="9710057" y="8077199"/>
          <a:ext cx="5298622" cy="151583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>
              <a:solidFill>
                <a:srgbClr val="FF0000"/>
              </a:solidFill>
            </a:rPr>
            <a:t>※</a:t>
          </a:r>
          <a:r>
            <a:rPr kumimoji="1" lang="ja-JP" altLang="en-US" sz="1800">
              <a:solidFill>
                <a:srgbClr val="FF0000"/>
              </a:solidFill>
            </a:rPr>
            <a:t>ご不明点は、事務局までお問い合わせください。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9</xdr:col>
      <xdr:colOff>27215</xdr:colOff>
      <xdr:row>6</xdr:row>
      <xdr:rowOff>0</xdr:rowOff>
    </xdr:to>
    <xdr:sp macro="" textlink="">
      <xdr:nvSpPr>
        <xdr:cNvPr id="6" name="正方形/長方形 5"/>
        <xdr:cNvSpPr/>
      </xdr:nvSpPr>
      <xdr:spPr>
        <a:xfrm>
          <a:off x="0" y="1095375"/>
          <a:ext cx="9685565" cy="1285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707570</xdr:colOff>
      <xdr:row>11</xdr:row>
      <xdr:rowOff>149678</xdr:rowOff>
    </xdr:from>
    <xdr:to>
      <xdr:col>10</xdr:col>
      <xdr:colOff>370113</xdr:colOff>
      <xdr:row>12</xdr:row>
      <xdr:rowOff>220434</xdr:rowOff>
    </xdr:to>
    <xdr:sp macro="" textlink="">
      <xdr:nvSpPr>
        <xdr:cNvPr id="9" name="正方形/長方形 8"/>
        <xdr:cNvSpPr/>
      </xdr:nvSpPr>
      <xdr:spPr>
        <a:xfrm flipH="1">
          <a:off x="10667999" y="5265964"/>
          <a:ext cx="628650" cy="615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696685</xdr:colOff>
      <xdr:row>9</xdr:row>
      <xdr:rowOff>533401</xdr:rowOff>
    </xdr:from>
    <xdr:to>
      <xdr:col>10</xdr:col>
      <xdr:colOff>359228</xdr:colOff>
      <xdr:row>11</xdr:row>
      <xdr:rowOff>59870</xdr:rowOff>
    </xdr:to>
    <xdr:sp macro="" textlink="">
      <xdr:nvSpPr>
        <xdr:cNvPr id="10" name="正方形/長方形 9"/>
        <xdr:cNvSpPr/>
      </xdr:nvSpPr>
      <xdr:spPr>
        <a:xfrm flipH="1">
          <a:off x="10657114" y="4561115"/>
          <a:ext cx="628650" cy="615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685799</xdr:colOff>
      <xdr:row>8</xdr:row>
      <xdr:rowOff>440871</xdr:rowOff>
    </xdr:from>
    <xdr:to>
      <xdr:col>10</xdr:col>
      <xdr:colOff>348342</xdr:colOff>
      <xdr:row>9</xdr:row>
      <xdr:rowOff>511627</xdr:rowOff>
    </xdr:to>
    <xdr:sp macro="" textlink="">
      <xdr:nvSpPr>
        <xdr:cNvPr id="11" name="正方形/長方形 10"/>
        <xdr:cNvSpPr/>
      </xdr:nvSpPr>
      <xdr:spPr>
        <a:xfrm flipH="1">
          <a:off x="10646228" y="3924300"/>
          <a:ext cx="628650" cy="615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176890</xdr:colOff>
      <xdr:row>9</xdr:row>
      <xdr:rowOff>95250</xdr:rowOff>
    </xdr:from>
    <xdr:to>
      <xdr:col>13</xdr:col>
      <xdr:colOff>163283</xdr:colOff>
      <xdr:row>11</xdr:row>
      <xdr:rowOff>95250</xdr:rowOff>
    </xdr:to>
    <xdr:sp macro="" textlink="">
      <xdr:nvSpPr>
        <xdr:cNvPr id="2" name="正方形/長方形 1"/>
        <xdr:cNvSpPr/>
      </xdr:nvSpPr>
      <xdr:spPr>
        <a:xfrm>
          <a:off x="11062604" y="4122964"/>
          <a:ext cx="3360965" cy="108857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必ず、「領収書」と「活動報告書」と一緒に提出してください。</a:t>
          </a:r>
          <a:r>
            <a:rPr kumimoji="1" lang="ja-JP" altLang="en-US" sz="1400">
              <a:solidFill>
                <a:sysClr val="windowText" lastClr="000000"/>
              </a:solidFill>
            </a:rPr>
            <a:t>　　　　　　　　　　　　　　　　　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111578</xdr:colOff>
      <xdr:row>10</xdr:row>
      <xdr:rowOff>152401</xdr:rowOff>
    </xdr:from>
    <xdr:to>
      <xdr:col>13</xdr:col>
      <xdr:colOff>108856</xdr:colOff>
      <xdr:row>12</xdr:row>
      <xdr:rowOff>204108</xdr:rowOff>
    </xdr:to>
    <xdr:sp macro="" textlink="">
      <xdr:nvSpPr>
        <xdr:cNvPr id="3" name="正方形/長方形 2"/>
        <xdr:cNvSpPr/>
      </xdr:nvSpPr>
      <xdr:spPr>
        <a:xfrm>
          <a:off x="10997292" y="4724401"/>
          <a:ext cx="3371850" cy="114027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「</a:t>
          </a:r>
          <a:r>
            <a:rPr kumimoji="1" lang="en-US" altLang="ja-JP" sz="1400">
              <a:solidFill>
                <a:sysClr val="windowText" lastClr="000000"/>
              </a:solidFill>
            </a:rPr>
            <a:t>SC</a:t>
          </a:r>
          <a:r>
            <a:rPr kumimoji="1" lang="ja-JP" altLang="en-US" sz="1400">
              <a:solidFill>
                <a:sysClr val="windowText" lastClr="000000"/>
              </a:solidFill>
            </a:rPr>
            <a:t>活動費」：ボランティア周知のための郵券、会議用のお水又はお茶等　　　　　　　　　　　　　　　　　　　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127905</xdr:colOff>
      <xdr:row>11</xdr:row>
      <xdr:rowOff>250370</xdr:rowOff>
    </xdr:from>
    <xdr:to>
      <xdr:col>13</xdr:col>
      <xdr:colOff>81640</xdr:colOff>
      <xdr:row>13</xdr:row>
      <xdr:rowOff>476250</xdr:rowOff>
    </xdr:to>
    <xdr:sp macro="" textlink="">
      <xdr:nvSpPr>
        <xdr:cNvPr id="4" name="正方形/長方形 3"/>
        <xdr:cNvSpPr/>
      </xdr:nvSpPr>
      <xdr:spPr>
        <a:xfrm>
          <a:off x="11013619" y="5366656"/>
          <a:ext cx="3328307" cy="13144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「ボランティア活動費」：ボランティアさんが使用する消耗品（例：軍手・名札ケースなど）　　</a:t>
          </a:r>
          <a:endParaRPr kumimoji="1" lang="ja-JP" altLang="en-US" sz="1100"/>
        </a:p>
      </xdr:txBody>
    </xdr:sp>
    <xdr:clientData/>
  </xdr:twoCellAnchor>
  <xdr:twoCellAnchor>
    <xdr:from>
      <xdr:col>9</xdr:col>
      <xdr:colOff>48986</xdr:colOff>
      <xdr:row>16</xdr:row>
      <xdr:rowOff>416377</xdr:rowOff>
    </xdr:from>
    <xdr:to>
      <xdr:col>13</xdr:col>
      <xdr:colOff>122465</xdr:colOff>
      <xdr:row>21</xdr:row>
      <xdr:rowOff>40822</xdr:rowOff>
    </xdr:to>
    <xdr:sp macro="" textlink="">
      <xdr:nvSpPr>
        <xdr:cNvPr id="5" name="正方形/長方形 4"/>
        <xdr:cNvSpPr/>
      </xdr:nvSpPr>
      <xdr:spPr>
        <a:xfrm>
          <a:off x="9710057" y="8254091"/>
          <a:ext cx="5298622" cy="151583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>
              <a:solidFill>
                <a:srgbClr val="FF0000"/>
              </a:solidFill>
            </a:rPr>
            <a:t>※</a:t>
          </a:r>
          <a:r>
            <a:rPr kumimoji="1" lang="ja-JP" altLang="en-US" sz="1800">
              <a:solidFill>
                <a:srgbClr val="FF0000"/>
              </a:solidFill>
            </a:rPr>
            <a:t>ご不明点は、事務局までお問い合わせください。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9</xdr:col>
      <xdr:colOff>27215</xdr:colOff>
      <xdr:row>6</xdr:row>
      <xdr:rowOff>0</xdr:rowOff>
    </xdr:to>
    <xdr:sp macro="" textlink="">
      <xdr:nvSpPr>
        <xdr:cNvPr id="6" name="正方形/長方形 5"/>
        <xdr:cNvSpPr/>
      </xdr:nvSpPr>
      <xdr:spPr>
        <a:xfrm>
          <a:off x="0" y="1095375"/>
          <a:ext cx="9685565" cy="1285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721179</xdr:colOff>
      <xdr:row>11</xdr:row>
      <xdr:rowOff>54428</xdr:rowOff>
    </xdr:from>
    <xdr:to>
      <xdr:col>10</xdr:col>
      <xdr:colOff>383722</xdr:colOff>
      <xdr:row>12</xdr:row>
      <xdr:rowOff>125184</xdr:rowOff>
    </xdr:to>
    <xdr:sp macro="" textlink="">
      <xdr:nvSpPr>
        <xdr:cNvPr id="8" name="正方形/長方形 7"/>
        <xdr:cNvSpPr/>
      </xdr:nvSpPr>
      <xdr:spPr>
        <a:xfrm flipH="1">
          <a:off x="10640786" y="5170714"/>
          <a:ext cx="628650" cy="615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710293</xdr:colOff>
      <xdr:row>9</xdr:row>
      <xdr:rowOff>478971</xdr:rowOff>
    </xdr:from>
    <xdr:to>
      <xdr:col>10</xdr:col>
      <xdr:colOff>372836</xdr:colOff>
      <xdr:row>11</xdr:row>
      <xdr:rowOff>5440</xdr:rowOff>
    </xdr:to>
    <xdr:sp macro="" textlink="">
      <xdr:nvSpPr>
        <xdr:cNvPr id="9" name="正方形/長方形 8"/>
        <xdr:cNvSpPr/>
      </xdr:nvSpPr>
      <xdr:spPr>
        <a:xfrm flipH="1">
          <a:off x="10629900" y="4506685"/>
          <a:ext cx="628650" cy="615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713014</xdr:colOff>
      <xdr:row>8</xdr:row>
      <xdr:rowOff>440871</xdr:rowOff>
    </xdr:from>
    <xdr:to>
      <xdr:col>10</xdr:col>
      <xdr:colOff>375557</xdr:colOff>
      <xdr:row>9</xdr:row>
      <xdr:rowOff>511627</xdr:rowOff>
    </xdr:to>
    <xdr:sp macro="" textlink="">
      <xdr:nvSpPr>
        <xdr:cNvPr id="10" name="正方形/長方形 9"/>
        <xdr:cNvSpPr/>
      </xdr:nvSpPr>
      <xdr:spPr>
        <a:xfrm flipH="1">
          <a:off x="10632621" y="3924300"/>
          <a:ext cx="628650" cy="615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149675</xdr:colOff>
      <xdr:row>9</xdr:row>
      <xdr:rowOff>95250</xdr:rowOff>
    </xdr:from>
    <xdr:to>
      <xdr:col>13</xdr:col>
      <xdr:colOff>136069</xdr:colOff>
      <xdr:row>11</xdr:row>
      <xdr:rowOff>95250</xdr:rowOff>
    </xdr:to>
    <xdr:sp macro="" textlink="">
      <xdr:nvSpPr>
        <xdr:cNvPr id="2" name="正方形/長方形 1"/>
        <xdr:cNvSpPr/>
      </xdr:nvSpPr>
      <xdr:spPr>
        <a:xfrm>
          <a:off x="11157854" y="4122964"/>
          <a:ext cx="3360965" cy="108857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必ず、「領収書」と「活動報告書」と一緒に提出してください。</a:t>
          </a:r>
          <a:r>
            <a:rPr kumimoji="1" lang="ja-JP" altLang="en-US" sz="1400">
              <a:solidFill>
                <a:sysClr val="windowText" lastClr="000000"/>
              </a:solidFill>
            </a:rPr>
            <a:t>　　　　　　　　　　　　　　　　　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138791</xdr:colOff>
      <xdr:row>10</xdr:row>
      <xdr:rowOff>179615</xdr:rowOff>
    </xdr:from>
    <xdr:to>
      <xdr:col>13</xdr:col>
      <xdr:colOff>136070</xdr:colOff>
      <xdr:row>12</xdr:row>
      <xdr:rowOff>231322</xdr:rowOff>
    </xdr:to>
    <xdr:sp macro="" textlink="">
      <xdr:nvSpPr>
        <xdr:cNvPr id="3" name="正方形/長方形 2"/>
        <xdr:cNvSpPr/>
      </xdr:nvSpPr>
      <xdr:spPr>
        <a:xfrm>
          <a:off x="11146970" y="4751615"/>
          <a:ext cx="3371850" cy="114027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「</a:t>
          </a:r>
          <a:r>
            <a:rPr kumimoji="1" lang="en-US" altLang="ja-JP" sz="1400">
              <a:solidFill>
                <a:sysClr val="windowText" lastClr="000000"/>
              </a:solidFill>
            </a:rPr>
            <a:t>SC</a:t>
          </a:r>
          <a:r>
            <a:rPr kumimoji="1" lang="ja-JP" altLang="en-US" sz="1400">
              <a:solidFill>
                <a:sysClr val="windowText" lastClr="000000"/>
              </a:solidFill>
            </a:rPr>
            <a:t>活動費」：ボランティア周知のための郵券、会議用のお水又はお茶等　　　　　　　　　　　　　　　　　　　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155118</xdr:colOff>
      <xdr:row>11</xdr:row>
      <xdr:rowOff>318406</xdr:rowOff>
    </xdr:from>
    <xdr:to>
      <xdr:col>13</xdr:col>
      <xdr:colOff>108854</xdr:colOff>
      <xdr:row>14</xdr:row>
      <xdr:rowOff>0</xdr:rowOff>
    </xdr:to>
    <xdr:sp macro="" textlink="">
      <xdr:nvSpPr>
        <xdr:cNvPr id="4" name="正方形/長方形 3"/>
        <xdr:cNvSpPr/>
      </xdr:nvSpPr>
      <xdr:spPr>
        <a:xfrm>
          <a:off x="11163297" y="5434692"/>
          <a:ext cx="3328307" cy="13144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「ボランティア活動費」：ボランティアさんが使用する消耗品（例：軍手・名札ケースなど）　　</a:t>
          </a:r>
          <a:endParaRPr kumimoji="1" lang="ja-JP" altLang="en-US" sz="1100"/>
        </a:p>
      </xdr:txBody>
    </xdr:sp>
    <xdr:clientData/>
  </xdr:twoCellAnchor>
  <xdr:twoCellAnchor>
    <xdr:from>
      <xdr:col>9</xdr:col>
      <xdr:colOff>48986</xdr:colOff>
      <xdr:row>17</xdr:row>
      <xdr:rowOff>21769</xdr:rowOff>
    </xdr:from>
    <xdr:to>
      <xdr:col>13</xdr:col>
      <xdr:colOff>122465</xdr:colOff>
      <xdr:row>21</xdr:row>
      <xdr:rowOff>190500</xdr:rowOff>
    </xdr:to>
    <xdr:sp macro="" textlink="">
      <xdr:nvSpPr>
        <xdr:cNvPr id="5" name="正方形/長方形 4"/>
        <xdr:cNvSpPr/>
      </xdr:nvSpPr>
      <xdr:spPr>
        <a:xfrm>
          <a:off x="9710057" y="8403769"/>
          <a:ext cx="5298622" cy="151583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>
              <a:solidFill>
                <a:srgbClr val="FF0000"/>
              </a:solidFill>
            </a:rPr>
            <a:t>※</a:t>
          </a:r>
          <a:r>
            <a:rPr kumimoji="1" lang="ja-JP" altLang="en-US" sz="1800">
              <a:solidFill>
                <a:srgbClr val="FF0000"/>
              </a:solidFill>
            </a:rPr>
            <a:t>ご不明点は、事務局までお問い合わせください。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9</xdr:col>
      <xdr:colOff>27215</xdr:colOff>
      <xdr:row>6</xdr:row>
      <xdr:rowOff>0</xdr:rowOff>
    </xdr:to>
    <xdr:sp macro="" textlink="">
      <xdr:nvSpPr>
        <xdr:cNvPr id="6" name="正方形/長方形 5"/>
        <xdr:cNvSpPr/>
      </xdr:nvSpPr>
      <xdr:spPr>
        <a:xfrm>
          <a:off x="0" y="1095375"/>
          <a:ext cx="9685565" cy="1285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748392</xdr:colOff>
      <xdr:row>9</xdr:row>
      <xdr:rowOff>530678</xdr:rowOff>
    </xdr:from>
    <xdr:to>
      <xdr:col>10</xdr:col>
      <xdr:colOff>410934</xdr:colOff>
      <xdr:row>11</xdr:row>
      <xdr:rowOff>57147</xdr:rowOff>
    </xdr:to>
    <xdr:sp macro="" textlink="">
      <xdr:nvSpPr>
        <xdr:cNvPr id="8" name="正方形/長方形 7"/>
        <xdr:cNvSpPr/>
      </xdr:nvSpPr>
      <xdr:spPr>
        <a:xfrm flipH="1">
          <a:off x="10790463" y="4558392"/>
          <a:ext cx="628650" cy="615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751115</xdr:colOff>
      <xdr:row>11</xdr:row>
      <xdr:rowOff>125185</xdr:rowOff>
    </xdr:from>
    <xdr:to>
      <xdr:col>10</xdr:col>
      <xdr:colOff>413657</xdr:colOff>
      <xdr:row>12</xdr:row>
      <xdr:rowOff>195941</xdr:rowOff>
    </xdr:to>
    <xdr:sp macro="" textlink="">
      <xdr:nvSpPr>
        <xdr:cNvPr id="9" name="正方形/長方形 8"/>
        <xdr:cNvSpPr/>
      </xdr:nvSpPr>
      <xdr:spPr>
        <a:xfrm flipH="1">
          <a:off x="10793186" y="5241471"/>
          <a:ext cx="628650" cy="615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740229</xdr:colOff>
      <xdr:row>8</xdr:row>
      <xdr:rowOff>427263</xdr:rowOff>
    </xdr:from>
    <xdr:to>
      <xdr:col>10</xdr:col>
      <xdr:colOff>402771</xdr:colOff>
      <xdr:row>9</xdr:row>
      <xdr:rowOff>498019</xdr:rowOff>
    </xdr:to>
    <xdr:sp macro="" textlink="">
      <xdr:nvSpPr>
        <xdr:cNvPr id="10" name="正方形/長方形 9"/>
        <xdr:cNvSpPr/>
      </xdr:nvSpPr>
      <xdr:spPr>
        <a:xfrm flipH="1">
          <a:off x="10782300" y="3910692"/>
          <a:ext cx="628650" cy="615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122462</xdr:colOff>
      <xdr:row>9</xdr:row>
      <xdr:rowOff>95250</xdr:rowOff>
    </xdr:from>
    <xdr:to>
      <xdr:col>13</xdr:col>
      <xdr:colOff>108855</xdr:colOff>
      <xdr:row>11</xdr:row>
      <xdr:rowOff>95250</xdr:rowOff>
    </xdr:to>
    <xdr:sp macro="" textlink="">
      <xdr:nvSpPr>
        <xdr:cNvPr id="2" name="正方形/長方形 1"/>
        <xdr:cNvSpPr/>
      </xdr:nvSpPr>
      <xdr:spPr>
        <a:xfrm>
          <a:off x="11103426" y="4122964"/>
          <a:ext cx="3360965" cy="108857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必ず、「領収書」と「活動報告書」と一緒に提出してください。</a:t>
          </a:r>
          <a:r>
            <a:rPr kumimoji="1" lang="ja-JP" altLang="en-US" sz="1400">
              <a:solidFill>
                <a:sysClr val="windowText" lastClr="000000"/>
              </a:solidFill>
            </a:rPr>
            <a:t>　　　　　　　　　　　　　　　　　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125185</xdr:colOff>
      <xdr:row>10</xdr:row>
      <xdr:rowOff>138794</xdr:rowOff>
    </xdr:from>
    <xdr:to>
      <xdr:col>13</xdr:col>
      <xdr:colOff>122463</xdr:colOff>
      <xdr:row>11</xdr:row>
      <xdr:rowOff>489857</xdr:rowOff>
    </xdr:to>
    <xdr:sp macro="" textlink="">
      <xdr:nvSpPr>
        <xdr:cNvPr id="3" name="正方形/長方形 2"/>
        <xdr:cNvSpPr/>
      </xdr:nvSpPr>
      <xdr:spPr>
        <a:xfrm>
          <a:off x="11106149" y="4710794"/>
          <a:ext cx="3371850" cy="89534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「</a:t>
          </a:r>
          <a:r>
            <a:rPr kumimoji="1" lang="en-US" altLang="ja-JP" sz="1400">
              <a:solidFill>
                <a:sysClr val="windowText" lastClr="000000"/>
              </a:solidFill>
            </a:rPr>
            <a:t>SC</a:t>
          </a:r>
          <a:r>
            <a:rPr kumimoji="1" lang="ja-JP" altLang="en-US" sz="1400">
              <a:solidFill>
                <a:sysClr val="windowText" lastClr="000000"/>
              </a:solidFill>
            </a:rPr>
            <a:t>活動費」：ボランティア周知のための郵券、会議用のお水又はお茶等　　　　　　　　　　　　　　　　　　　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127906</xdr:colOff>
      <xdr:row>11</xdr:row>
      <xdr:rowOff>250370</xdr:rowOff>
    </xdr:from>
    <xdr:to>
      <xdr:col>13</xdr:col>
      <xdr:colOff>81641</xdr:colOff>
      <xdr:row>13</xdr:row>
      <xdr:rowOff>421822</xdr:rowOff>
    </xdr:to>
    <xdr:sp macro="" textlink="">
      <xdr:nvSpPr>
        <xdr:cNvPr id="4" name="正方形/長方形 3"/>
        <xdr:cNvSpPr/>
      </xdr:nvSpPr>
      <xdr:spPr>
        <a:xfrm>
          <a:off x="11108870" y="5366656"/>
          <a:ext cx="3328307" cy="126002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「ボランティア活動費」：ボランティアさんが使用する消耗品（例：軍手・名札ケースなど）　　</a:t>
          </a:r>
          <a:endParaRPr kumimoji="1" lang="ja-JP" altLang="en-US" sz="1100"/>
        </a:p>
      </xdr:txBody>
    </xdr:sp>
    <xdr:clientData/>
  </xdr:twoCellAnchor>
  <xdr:twoCellAnchor>
    <xdr:from>
      <xdr:col>9</xdr:col>
      <xdr:colOff>48986</xdr:colOff>
      <xdr:row>16</xdr:row>
      <xdr:rowOff>266699</xdr:rowOff>
    </xdr:from>
    <xdr:to>
      <xdr:col>13</xdr:col>
      <xdr:colOff>122465</xdr:colOff>
      <xdr:row>20</xdr:row>
      <xdr:rowOff>136072</xdr:rowOff>
    </xdr:to>
    <xdr:sp macro="" textlink="">
      <xdr:nvSpPr>
        <xdr:cNvPr id="5" name="正方形/長方形 4"/>
        <xdr:cNvSpPr/>
      </xdr:nvSpPr>
      <xdr:spPr>
        <a:xfrm>
          <a:off x="9710057" y="8104413"/>
          <a:ext cx="5298622" cy="151583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>
              <a:solidFill>
                <a:srgbClr val="FF0000"/>
              </a:solidFill>
            </a:rPr>
            <a:t>※</a:t>
          </a:r>
          <a:r>
            <a:rPr kumimoji="1" lang="ja-JP" altLang="en-US" sz="1800">
              <a:solidFill>
                <a:srgbClr val="FF0000"/>
              </a:solidFill>
            </a:rPr>
            <a:t>ご不明点は、事務局までお問い合わせください。</a:t>
          </a:r>
          <a:endParaRPr kumimoji="1" lang="en-US" altLang="ja-JP" sz="1800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9</xdr:col>
      <xdr:colOff>27215</xdr:colOff>
      <xdr:row>6</xdr:row>
      <xdr:rowOff>0</xdr:rowOff>
    </xdr:to>
    <xdr:sp macro="" textlink="">
      <xdr:nvSpPr>
        <xdr:cNvPr id="6" name="正方形/長方形 5"/>
        <xdr:cNvSpPr/>
      </xdr:nvSpPr>
      <xdr:spPr>
        <a:xfrm>
          <a:off x="0" y="1095375"/>
          <a:ext cx="9685565" cy="1285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734786</xdr:colOff>
      <xdr:row>11</xdr:row>
      <xdr:rowOff>40820</xdr:rowOff>
    </xdr:from>
    <xdr:to>
      <xdr:col>10</xdr:col>
      <xdr:colOff>397329</xdr:colOff>
      <xdr:row>12</xdr:row>
      <xdr:rowOff>111576</xdr:rowOff>
    </xdr:to>
    <xdr:sp macro="" textlink="">
      <xdr:nvSpPr>
        <xdr:cNvPr id="8" name="正方形/長方形 7"/>
        <xdr:cNvSpPr/>
      </xdr:nvSpPr>
      <xdr:spPr>
        <a:xfrm flipH="1">
          <a:off x="10749643" y="5157106"/>
          <a:ext cx="628650" cy="615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723900</xdr:colOff>
      <xdr:row>9</xdr:row>
      <xdr:rowOff>492578</xdr:rowOff>
    </xdr:from>
    <xdr:to>
      <xdr:col>10</xdr:col>
      <xdr:colOff>386443</xdr:colOff>
      <xdr:row>11</xdr:row>
      <xdr:rowOff>19047</xdr:rowOff>
    </xdr:to>
    <xdr:sp macro="" textlink="">
      <xdr:nvSpPr>
        <xdr:cNvPr id="10" name="正方形/長方形 9"/>
        <xdr:cNvSpPr/>
      </xdr:nvSpPr>
      <xdr:spPr>
        <a:xfrm flipH="1">
          <a:off x="10738757" y="4520292"/>
          <a:ext cx="628650" cy="615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713015</xdr:colOff>
      <xdr:row>8</xdr:row>
      <xdr:rowOff>440871</xdr:rowOff>
    </xdr:from>
    <xdr:to>
      <xdr:col>10</xdr:col>
      <xdr:colOff>375558</xdr:colOff>
      <xdr:row>9</xdr:row>
      <xdr:rowOff>511627</xdr:rowOff>
    </xdr:to>
    <xdr:sp macro="" textlink="">
      <xdr:nvSpPr>
        <xdr:cNvPr id="11" name="正方形/長方形 10"/>
        <xdr:cNvSpPr/>
      </xdr:nvSpPr>
      <xdr:spPr>
        <a:xfrm flipH="1">
          <a:off x="10727872" y="3924300"/>
          <a:ext cx="628650" cy="615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SC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活動費」：ボランティア周知のための郵券、コピー用紙や文房具、会議用のお水又はお茶等　</a:t>
          </a:r>
          <a:endParaRPr kumimoji="1" lang="en-US" altLang="ja-JP" sz="36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zoomScale="70" zoomScaleNormal="70" workbookViewId="0">
      <selection activeCell="E10" sqref="E10"/>
    </sheetView>
  </sheetViews>
  <sheetFormatPr defaultRowHeight="18.75" x14ac:dyDescent="0.4"/>
  <cols>
    <col min="1" max="1" width="6.375" customWidth="1"/>
    <col min="2" max="2" width="6.875" customWidth="1"/>
    <col min="3" max="3" width="12" customWidth="1"/>
    <col min="4" max="4" width="9.125" customWidth="1"/>
    <col min="5" max="5" width="19.75" style="58" customWidth="1"/>
    <col min="6" max="6" width="58.375" customWidth="1"/>
    <col min="7" max="7" width="10.25" customWidth="1"/>
    <col min="8" max="8" width="10.375" customWidth="1"/>
    <col min="9" max="9" width="11.125" customWidth="1"/>
    <col min="10" max="10" width="1.625" customWidth="1"/>
    <col min="11" max="11" width="21.5" customWidth="1"/>
    <col min="12" max="12" width="11.5" style="14" customWidth="1"/>
  </cols>
  <sheetData>
    <row r="1" spans="1:18" ht="47.25" customHeight="1" x14ac:dyDescent="0.4"/>
    <row r="2" spans="1:18" ht="38.25" customHeight="1" thickBot="1" x14ac:dyDescent="0.55000000000000004">
      <c r="A2" s="25"/>
      <c r="B2" s="25" t="s">
        <v>70</v>
      </c>
      <c r="C2" s="2"/>
      <c r="D2" s="2"/>
      <c r="E2" s="59"/>
      <c r="F2" s="2"/>
      <c r="G2" s="3"/>
      <c r="H2" s="3"/>
      <c r="I2" s="3"/>
      <c r="J2" s="1"/>
      <c r="K2" s="49" t="s">
        <v>47</v>
      </c>
      <c r="L2" s="4"/>
    </row>
    <row r="3" spans="1:18" ht="18" customHeight="1" x14ac:dyDescent="0.4">
      <c r="A3" s="87" t="s">
        <v>27</v>
      </c>
      <c r="B3" s="87" t="s">
        <v>11</v>
      </c>
      <c r="C3" s="74" t="s">
        <v>14</v>
      </c>
      <c r="D3" s="74" t="s">
        <v>12</v>
      </c>
      <c r="E3" s="76" t="s">
        <v>0</v>
      </c>
      <c r="F3" s="78" t="s">
        <v>13</v>
      </c>
      <c r="G3" s="80" t="s">
        <v>1</v>
      </c>
      <c r="H3" s="70" t="s">
        <v>2</v>
      </c>
      <c r="I3" s="72" t="s">
        <v>3</v>
      </c>
      <c r="J3" s="89" t="s">
        <v>0</v>
      </c>
      <c r="K3" s="90"/>
      <c r="L3" s="30" t="s">
        <v>4</v>
      </c>
      <c r="P3" s="34" t="s">
        <v>21</v>
      </c>
    </row>
    <row r="4" spans="1:18" ht="30" customHeight="1" thickBot="1" x14ac:dyDescent="0.45">
      <c r="A4" s="88"/>
      <c r="B4" s="88"/>
      <c r="C4" s="75"/>
      <c r="D4" s="75"/>
      <c r="E4" s="77"/>
      <c r="F4" s="79"/>
      <c r="G4" s="81"/>
      <c r="H4" s="71"/>
      <c r="I4" s="73"/>
      <c r="J4" s="91" t="s">
        <v>5</v>
      </c>
      <c r="K4" s="92"/>
      <c r="L4" s="5">
        <f>SUMIF(E$8:E$20,"SC活動費",H$8:H$20)</f>
        <v>1040</v>
      </c>
      <c r="P4" s="64" t="s">
        <v>5</v>
      </c>
      <c r="Q4" s="26"/>
    </row>
    <row r="5" spans="1:18" ht="30.75" customHeight="1" thickTop="1" x14ac:dyDescent="0.4">
      <c r="A5" s="37" t="s">
        <v>28</v>
      </c>
      <c r="B5" s="37">
        <v>45036</v>
      </c>
      <c r="C5" s="38"/>
      <c r="D5" s="38"/>
      <c r="E5" s="60"/>
      <c r="F5" s="42" t="s">
        <v>26</v>
      </c>
      <c r="G5" s="40">
        <v>50000</v>
      </c>
      <c r="H5" s="40"/>
      <c r="I5" s="41">
        <f>SUM(G5-H5)</f>
        <v>50000</v>
      </c>
      <c r="J5" s="93" t="s">
        <v>6</v>
      </c>
      <c r="K5" s="94"/>
      <c r="L5" s="5">
        <f>SUM(L6:L9)</f>
        <v>87372</v>
      </c>
      <c r="P5" s="35" t="s">
        <v>18</v>
      </c>
      <c r="Q5" s="27"/>
    </row>
    <row r="6" spans="1:18" ht="35.25" customHeight="1" x14ac:dyDescent="0.4">
      <c r="A6" s="37" t="s">
        <v>28</v>
      </c>
      <c r="B6" s="37">
        <v>45041</v>
      </c>
      <c r="C6" s="38" t="s">
        <v>23</v>
      </c>
      <c r="D6" s="38">
        <v>45041</v>
      </c>
      <c r="E6" s="60" t="s">
        <v>9</v>
      </c>
      <c r="F6" s="43" t="s">
        <v>41</v>
      </c>
      <c r="G6" s="40"/>
      <c r="H6" s="40">
        <v>8000</v>
      </c>
      <c r="I6" s="41">
        <f>I5+G6-H6</f>
        <v>42000</v>
      </c>
      <c r="J6" s="31"/>
      <c r="K6" s="51" t="s">
        <v>15</v>
      </c>
      <c r="L6" s="5">
        <f>SUMIF(E$8:E$20,"ボランティア給食費",H$8:H$20)</f>
        <v>1692</v>
      </c>
      <c r="P6" s="35" t="s">
        <v>8</v>
      </c>
      <c r="Q6" s="27"/>
    </row>
    <row r="7" spans="1:18" ht="35.25" customHeight="1" x14ac:dyDescent="0.4">
      <c r="A7" s="37" t="s">
        <v>28</v>
      </c>
      <c r="B7" s="37">
        <v>45061</v>
      </c>
      <c r="C7" s="37" t="s">
        <v>25</v>
      </c>
      <c r="D7" s="37">
        <v>45056</v>
      </c>
      <c r="E7" s="61" t="s">
        <v>7</v>
      </c>
      <c r="F7" s="46" t="s">
        <v>24</v>
      </c>
      <c r="G7" s="40"/>
      <c r="H7" s="47">
        <v>1128</v>
      </c>
      <c r="I7" s="41">
        <f>I6+G7-H7</f>
        <v>40872</v>
      </c>
      <c r="J7" s="31"/>
      <c r="K7" s="51" t="s">
        <v>8</v>
      </c>
      <c r="L7" s="5">
        <f>SUMIF(E$5:E$20,"ボランティア交通費",H$5:H$20)</f>
        <v>680</v>
      </c>
      <c r="P7" s="35" t="s">
        <v>19</v>
      </c>
      <c r="Q7" s="27"/>
    </row>
    <row r="8" spans="1:18" ht="42.95" customHeight="1" x14ac:dyDescent="0.4">
      <c r="A8" s="48">
        <v>1</v>
      </c>
      <c r="B8" s="9">
        <v>45069</v>
      </c>
      <c r="C8" s="22"/>
      <c r="D8" s="22"/>
      <c r="E8" s="62"/>
      <c r="F8" s="44" t="s">
        <v>40</v>
      </c>
      <c r="G8" s="10">
        <v>50000</v>
      </c>
      <c r="H8" s="11">
        <v>0</v>
      </c>
      <c r="I8" s="21">
        <f>SUM(G8-H8)</f>
        <v>50000</v>
      </c>
      <c r="J8" s="31"/>
      <c r="K8" s="51" t="s">
        <v>16</v>
      </c>
      <c r="L8" s="5">
        <f>SUMIF(E$8:E$20,"ゲストティーチャー費",H$8:H$20)</f>
        <v>83000</v>
      </c>
      <c r="P8" s="36" t="s">
        <v>20</v>
      </c>
      <c r="Q8" s="69" t="s">
        <v>22</v>
      </c>
      <c r="R8" s="69"/>
    </row>
    <row r="9" spans="1:18" ht="42.95" customHeight="1" x14ac:dyDescent="0.4">
      <c r="A9" s="48">
        <v>2</v>
      </c>
      <c r="B9" s="9">
        <v>45070</v>
      </c>
      <c r="C9" s="22" t="s">
        <v>25</v>
      </c>
      <c r="D9" s="22">
        <v>45069</v>
      </c>
      <c r="E9" s="63" t="s">
        <v>7</v>
      </c>
      <c r="F9" s="44" t="s">
        <v>48</v>
      </c>
      <c r="G9" s="7"/>
      <c r="H9" s="6">
        <v>1692</v>
      </c>
      <c r="I9" s="21">
        <f>I8+G9-H9</f>
        <v>48308</v>
      </c>
      <c r="J9" s="32"/>
      <c r="K9" s="51" t="s">
        <v>17</v>
      </c>
      <c r="L9" s="5">
        <f>SUMIF(E$5:E$20,"ボランティア活動費",H$5:H$20)</f>
        <v>2000</v>
      </c>
      <c r="P9" s="27"/>
      <c r="Q9" s="69"/>
      <c r="R9" s="69"/>
    </row>
    <row r="10" spans="1:18" ht="42.95" customHeight="1" thickBot="1" x14ac:dyDescent="0.45">
      <c r="A10" s="48">
        <v>3</v>
      </c>
      <c r="B10" s="9">
        <v>45075</v>
      </c>
      <c r="C10" s="22" t="s">
        <v>25</v>
      </c>
      <c r="D10" s="22">
        <v>45076</v>
      </c>
      <c r="E10" s="63" t="s">
        <v>9</v>
      </c>
      <c r="F10" s="44" t="s">
        <v>49</v>
      </c>
      <c r="G10" s="7"/>
      <c r="H10" s="6">
        <v>8000</v>
      </c>
      <c r="I10" s="21">
        <f>I9+G10-H10</f>
        <v>40308</v>
      </c>
      <c r="J10" s="82" t="s">
        <v>10</v>
      </c>
      <c r="K10" s="83"/>
      <c r="L10" s="33">
        <f>SUM(L4:L5)</f>
        <v>88412</v>
      </c>
    </row>
    <row r="11" spans="1:18" ht="42.95" customHeight="1" x14ac:dyDescent="0.4">
      <c r="A11" s="48">
        <v>4</v>
      </c>
      <c r="B11" s="52">
        <v>45075</v>
      </c>
      <c r="C11" s="52" t="s">
        <v>51</v>
      </c>
      <c r="D11" s="52">
        <v>45075</v>
      </c>
      <c r="E11" s="56" t="s">
        <v>54</v>
      </c>
      <c r="F11" s="52" t="s">
        <v>50</v>
      </c>
      <c r="G11" s="7"/>
      <c r="H11" s="6">
        <v>2000</v>
      </c>
      <c r="I11" s="21">
        <f>I10+G11-H11</f>
        <v>38308</v>
      </c>
      <c r="J11" s="1"/>
      <c r="K11" s="1"/>
      <c r="L11" s="4"/>
    </row>
    <row r="12" spans="1:18" ht="42.95" customHeight="1" x14ac:dyDescent="0.4">
      <c r="A12" s="48">
        <v>5</v>
      </c>
      <c r="B12" s="52">
        <v>45076</v>
      </c>
      <c r="C12" s="52" t="s">
        <v>60</v>
      </c>
      <c r="D12" s="52">
        <v>45076</v>
      </c>
      <c r="E12" s="56" t="s">
        <v>52</v>
      </c>
      <c r="F12" s="52" t="s">
        <v>53</v>
      </c>
      <c r="G12" s="7"/>
      <c r="H12" s="6">
        <v>680</v>
      </c>
      <c r="I12" s="21">
        <f t="shared" ref="I12:I19" si="0">I11+G12-H12</f>
        <v>37628</v>
      </c>
      <c r="J12" s="19"/>
      <c r="K12" s="19"/>
      <c r="L12" s="19"/>
    </row>
    <row r="13" spans="1:18" ht="42.95" customHeight="1" x14ac:dyDescent="0.4">
      <c r="A13" s="48">
        <v>6</v>
      </c>
      <c r="B13" s="52">
        <v>45077</v>
      </c>
      <c r="C13" s="56" t="s">
        <v>55</v>
      </c>
      <c r="D13" s="52">
        <v>45070</v>
      </c>
      <c r="E13" s="57" t="s">
        <v>56</v>
      </c>
      <c r="F13" s="52" t="s">
        <v>59</v>
      </c>
      <c r="G13" s="7"/>
      <c r="H13" s="6">
        <v>1040</v>
      </c>
      <c r="I13" s="21">
        <f t="shared" si="0"/>
        <v>36588</v>
      </c>
      <c r="J13" s="19"/>
      <c r="K13" s="19"/>
      <c r="L13" s="19"/>
    </row>
    <row r="14" spans="1:18" ht="42.95" customHeight="1" x14ac:dyDescent="0.4">
      <c r="A14" s="48">
        <v>7</v>
      </c>
      <c r="B14" s="52">
        <v>45077</v>
      </c>
      <c r="C14" s="52" t="s">
        <v>45</v>
      </c>
      <c r="D14" s="52" t="s">
        <v>46</v>
      </c>
      <c r="E14" s="56" t="s">
        <v>9</v>
      </c>
      <c r="F14" s="52" t="s">
        <v>58</v>
      </c>
      <c r="G14" s="10"/>
      <c r="H14" s="11">
        <v>75000</v>
      </c>
      <c r="I14" s="21">
        <f t="shared" si="0"/>
        <v>-38412</v>
      </c>
      <c r="J14" s="19"/>
      <c r="K14" s="19"/>
      <c r="L14" s="19"/>
    </row>
    <row r="15" spans="1:18" ht="42.95" customHeight="1" x14ac:dyDescent="0.4">
      <c r="A15" s="48">
        <v>8</v>
      </c>
      <c r="B15" s="15"/>
      <c r="C15" s="23"/>
      <c r="D15" s="23"/>
      <c r="E15" s="62"/>
      <c r="F15" s="44"/>
      <c r="G15" s="7"/>
      <c r="H15" s="6"/>
      <c r="I15" s="21">
        <f t="shared" si="0"/>
        <v>-38412</v>
      </c>
      <c r="J15" s="19"/>
      <c r="K15" s="19"/>
      <c r="L15" s="19"/>
    </row>
    <row r="16" spans="1:18" ht="42.95" customHeight="1" x14ac:dyDescent="0.4">
      <c r="A16" s="48">
        <v>9</v>
      </c>
      <c r="B16" s="15"/>
      <c r="C16" s="23"/>
      <c r="D16" s="23"/>
      <c r="E16" s="62"/>
      <c r="F16" s="44"/>
      <c r="G16" s="12"/>
      <c r="H16" s="16"/>
      <c r="I16" s="21">
        <f t="shared" si="0"/>
        <v>-38412</v>
      </c>
      <c r="J16" s="19"/>
      <c r="K16" s="19"/>
      <c r="L16" s="19"/>
    </row>
    <row r="17" spans="1:12" ht="42.95" customHeight="1" x14ac:dyDescent="0.4">
      <c r="A17" s="48">
        <v>10</v>
      </c>
      <c r="B17" s="15"/>
      <c r="C17" s="23"/>
      <c r="D17" s="23"/>
      <c r="E17" s="62"/>
      <c r="F17" s="44"/>
      <c r="G17" s="12"/>
      <c r="H17" s="13"/>
      <c r="I17" s="21">
        <f t="shared" si="0"/>
        <v>-38412</v>
      </c>
      <c r="J17" s="19"/>
      <c r="K17" s="19"/>
      <c r="L17" s="19"/>
    </row>
    <row r="18" spans="1:12" ht="42.95" customHeight="1" x14ac:dyDescent="0.4">
      <c r="A18" s="48">
        <v>11</v>
      </c>
      <c r="B18" s="15"/>
      <c r="C18" s="23"/>
      <c r="D18" s="23"/>
      <c r="E18" s="62"/>
      <c r="F18" s="44"/>
      <c r="G18" s="12"/>
      <c r="H18" s="13"/>
      <c r="I18" s="21">
        <f t="shared" si="0"/>
        <v>-38412</v>
      </c>
      <c r="J18" s="19"/>
      <c r="K18" s="19"/>
      <c r="L18" s="19"/>
    </row>
    <row r="19" spans="1:12" ht="42.95" customHeight="1" x14ac:dyDescent="0.4">
      <c r="A19" s="48">
        <v>12</v>
      </c>
      <c r="B19" s="15"/>
      <c r="C19" s="24"/>
      <c r="D19" s="24"/>
      <c r="E19" s="62"/>
      <c r="F19" s="44"/>
      <c r="G19" s="17"/>
      <c r="H19" s="18"/>
      <c r="I19" s="21">
        <f t="shared" si="0"/>
        <v>-38412</v>
      </c>
      <c r="J19" s="19"/>
      <c r="K19" s="19"/>
      <c r="L19" s="19"/>
    </row>
    <row r="20" spans="1:12" ht="24.95" customHeight="1" x14ac:dyDescent="0.4">
      <c r="A20" s="84"/>
      <c r="B20" s="85"/>
      <c r="C20" s="85"/>
      <c r="D20" s="85"/>
      <c r="E20" s="85"/>
      <c r="F20" s="86"/>
      <c r="G20" s="12">
        <f>SUM(G8:G19)</f>
        <v>50000</v>
      </c>
      <c r="H20" s="13">
        <f>SUM(H8:H19)</f>
        <v>88412</v>
      </c>
      <c r="I20" s="8">
        <f>SUM(G20-H20)</f>
        <v>-38412</v>
      </c>
      <c r="J20" s="1"/>
      <c r="K20" s="1"/>
      <c r="L20" s="4"/>
    </row>
    <row r="22" spans="1:12" x14ac:dyDescent="0.4">
      <c r="I22" s="20"/>
    </row>
  </sheetData>
  <mergeCells count="16">
    <mergeCell ref="J10:K10"/>
    <mergeCell ref="A20:F20"/>
    <mergeCell ref="A3:A4"/>
    <mergeCell ref="B3:B4"/>
    <mergeCell ref="J3:K3"/>
    <mergeCell ref="J4:K4"/>
    <mergeCell ref="J5:K5"/>
    <mergeCell ref="Q9:R9"/>
    <mergeCell ref="H3:H4"/>
    <mergeCell ref="I3:I4"/>
    <mergeCell ref="C3:C4"/>
    <mergeCell ref="D3:D4"/>
    <mergeCell ref="E3:E4"/>
    <mergeCell ref="F3:F4"/>
    <mergeCell ref="G3:G4"/>
    <mergeCell ref="Q8:R8"/>
  </mergeCells>
  <phoneticPr fontId="3"/>
  <dataValidations count="1">
    <dataValidation type="list" allowBlank="1" showInputMessage="1" showErrorMessage="1" sqref="O8 E5:E19">
      <formula1>$P$4:$P$9</formula1>
    </dataValidation>
  </dataValidations>
  <pageMargins left="0.7" right="0.7" top="0.75" bottom="0.75" header="0.3" footer="0.3"/>
  <pageSetup paperSize="9" scale="6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zoomScale="70" zoomScaleNormal="70" workbookViewId="0">
      <selection activeCell="G8" sqref="G8"/>
    </sheetView>
  </sheetViews>
  <sheetFormatPr defaultRowHeight="18.75" x14ac:dyDescent="0.4"/>
  <cols>
    <col min="1" max="1" width="6.375" customWidth="1"/>
    <col min="2" max="2" width="6.875" customWidth="1"/>
    <col min="3" max="3" width="12" customWidth="1"/>
    <col min="4" max="4" width="6.875" customWidth="1"/>
    <col min="5" max="5" width="22.375" customWidth="1"/>
    <col min="6" max="6" width="57.5" customWidth="1"/>
    <col min="7" max="7" width="10.25" customWidth="1"/>
    <col min="8" max="8" width="10.375" customWidth="1"/>
    <col min="9" max="9" width="11.125" customWidth="1"/>
    <col min="10" max="10" width="1.625" customWidth="1"/>
    <col min="11" max="11" width="21.5" customWidth="1"/>
    <col min="12" max="12" width="13.875" style="14" customWidth="1"/>
  </cols>
  <sheetData>
    <row r="1" spans="1:18" ht="38.25" customHeight="1" thickBot="1" x14ac:dyDescent="0.55000000000000004">
      <c r="A1" s="25"/>
      <c r="B1" s="25" t="s">
        <v>67</v>
      </c>
      <c r="C1" s="2"/>
      <c r="D1" s="2"/>
      <c r="E1" s="2"/>
      <c r="F1" s="2"/>
      <c r="G1" s="3"/>
      <c r="H1" s="3"/>
      <c r="I1" s="3"/>
      <c r="J1" s="1"/>
      <c r="K1" s="49" t="s">
        <v>29</v>
      </c>
      <c r="L1" s="4"/>
    </row>
    <row r="2" spans="1:18" ht="18" customHeight="1" x14ac:dyDescent="0.4">
      <c r="A2" s="87" t="s">
        <v>27</v>
      </c>
      <c r="B2" s="87" t="s">
        <v>11</v>
      </c>
      <c r="C2" s="74" t="s">
        <v>14</v>
      </c>
      <c r="D2" s="74" t="s">
        <v>12</v>
      </c>
      <c r="E2" s="99" t="s">
        <v>0</v>
      </c>
      <c r="F2" s="78" t="s">
        <v>13</v>
      </c>
      <c r="G2" s="80" t="s">
        <v>1</v>
      </c>
      <c r="H2" s="70" t="s">
        <v>2</v>
      </c>
      <c r="I2" s="72" t="s">
        <v>3</v>
      </c>
      <c r="J2" s="89" t="s">
        <v>0</v>
      </c>
      <c r="K2" s="90"/>
      <c r="L2" s="65" t="s">
        <v>4</v>
      </c>
      <c r="P2" s="34" t="s">
        <v>21</v>
      </c>
    </row>
    <row r="3" spans="1:18" ht="30" customHeight="1" thickBot="1" x14ac:dyDescent="0.45">
      <c r="A3" s="88"/>
      <c r="B3" s="88"/>
      <c r="C3" s="75"/>
      <c r="D3" s="75"/>
      <c r="E3" s="77"/>
      <c r="F3" s="79"/>
      <c r="G3" s="81"/>
      <c r="H3" s="71"/>
      <c r="I3" s="73"/>
      <c r="J3" s="95" t="s">
        <v>5</v>
      </c>
      <c r="K3" s="96"/>
      <c r="L3" s="66">
        <f>SUMIF(E$4:E$19,"SC活動費",H$4:H$19)</f>
        <v>0</v>
      </c>
      <c r="P3" s="64" t="s">
        <v>5</v>
      </c>
      <c r="Q3" s="26"/>
    </row>
    <row r="4" spans="1:18" ht="30.75" customHeight="1" thickTop="1" x14ac:dyDescent="0.4">
      <c r="A4" s="37" t="s">
        <v>28</v>
      </c>
      <c r="B4" s="37">
        <v>45036</v>
      </c>
      <c r="C4" s="38"/>
      <c r="D4" s="38"/>
      <c r="E4" s="39"/>
      <c r="F4" s="42" t="s">
        <v>26</v>
      </c>
      <c r="G4" s="40">
        <v>50000</v>
      </c>
      <c r="H4" s="40"/>
      <c r="I4" s="41">
        <f>SUM(G4-H4)</f>
        <v>50000</v>
      </c>
      <c r="J4" s="97" t="s">
        <v>6</v>
      </c>
      <c r="K4" s="98"/>
      <c r="L4" s="66">
        <f>SUM(L5:L8)</f>
        <v>0</v>
      </c>
      <c r="P4" s="35" t="s">
        <v>18</v>
      </c>
      <c r="Q4" s="27"/>
    </row>
    <row r="5" spans="1:18" ht="35.25" customHeight="1" x14ac:dyDescent="0.4">
      <c r="A5" s="37" t="s">
        <v>28</v>
      </c>
      <c r="B5" s="37">
        <v>45041</v>
      </c>
      <c r="C5" s="38" t="s">
        <v>23</v>
      </c>
      <c r="D5" s="38">
        <v>45041</v>
      </c>
      <c r="E5" s="39" t="s">
        <v>9</v>
      </c>
      <c r="F5" s="43" t="s">
        <v>41</v>
      </c>
      <c r="G5" s="40"/>
      <c r="H5" s="40">
        <v>8000</v>
      </c>
      <c r="I5" s="41">
        <f>I4+G5-H5</f>
        <v>42000</v>
      </c>
      <c r="J5" s="31"/>
      <c r="K5" s="29" t="s">
        <v>15</v>
      </c>
      <c r="L5" s="66">
        <f>SUMIF(E$7:E$19,"ボランティア給食費",H$7:H$19)</f>
        <v>0</v>
      </c>
      <c r="P5" s="35" t="s">
        <v>8</v>
      </c>
      <c r="Q5" s="27"/>
    </row>
    <row r="6" spans="1:18" ht="35.25" customHeight="1" x14ac:dyDescent="0.4">
      <c r="A6" s="37" t="s">
        <v>28</v>
      </c>
      <c r="B6" s="37">
        <v>45061</v>
      </c>
      <c r="C6" s="37" t="s">
        <v>25</v>
      </c>
      <c r="D6" s="37">
        <v>45056</v>
      </c>
      <c r="E6" s="45" t="s">
        <v>7</v>
      </c>
      <c r="F6" s="46" t="s">
        <v>24</v>
      </c>
      <c r="G6" s="40"/>
      <c r="H6" s="47">
        <v>1128</v>
      </c>
      <c r="I6" s="41">
        <f>I5+G6-H6</f>
        <v>40872</v>
      </c>
      <c r="J6" s="31"/>
      <c r="K6" s="29" t="s">
        <v>8</v>
      </c>
      <c r="L6" s="66">
        <f>SUMIF(E$4:E$19,"ボランティア交通費",H$4:H$19)</f>
        <v>0</v>
      </c>
      <c r="P6" s="35" t="s">
        <v>19</v>
      </c>
      <c r="Q6" s="27"/>
    </row>
    <row r="7" spans="1:18" ht="42.95" customHeight="1" x14ac:dyDescent="0.4">
      <c r="A7" s="48">
        <v>1</v>
      </c>
      <c r="B7" s="9"/>
      <c r="C7" s="22"/>
      <c r="D7" s="22"/>
      <c r="E7" s="28"/>
      <c r="F7" s="50" t="s">
        <v>37</v>
      </c>
      <c r="G7" s="10">
        <f>'１２月'!I19</f>
        <v>50000</v>
      </c>
      <c r="H7" s="11"/>
      <c r="I7" s="21">
        <f>SUM(G7-H7)</f>
        <v>50000</v>
      </c>
      <c r="J7" s="31"/>
      <c r="K7" s="29" t="s">
        <v>16</v>
      </c>
      <c r="L7" s="66">
        <f>SUMIF(E$7:E$19,"ゲストティーチャー費",H$7:H$19)</f>
        <v>0</v>
      </c>
      <c r="P7" s="36" t="s">
        <v>20</v>
      </c>
      <c r="Q7" s="69" t="s">
        <v>22</v>
      </c>
      <c r="R7" s="69"/>
    </row>
    <row r="8" spans="1:18" ht="42.95" customHeight="1" x14ac:dyDescent="0.4">
      <c r="A8" s="48">
        <v>2</v>
      </c>
      <c r="B8" s="9"/>
      <c r="C8" s="22"/>
      <c r="D8" s="22"/>
      <c r="E8" s="28"/>
      <c r="F8" s="44"/>
      <c r="G8" s="7"/>
      <c r="H8" s="6"/>
      <c r="I8" s="21">
        <f>I7+G8-H8</f>
        <v>50000</v>
      </c>
      <c r="J8" s="32"/>
      <c r="K8" s="29" t="s">
        <v>17</v>
      </c>
      <c r="L8" s="66">
        <f>SUMIF(E$4:E$19,"ボランティア活動費",H$4:H$19)</f>
        <v>0</v>
      </c>
      <c r="P8" s="27"/>
      <c r="Q8" s="69"/>
      <c r="R8" s="69"/>
    </row>
    <row r="9" spans="1:18" ht="42.95" customHeight="1" thickBot="1" x14ac:dyDescent="0.45">
      <c r="A9" s="48">
        <v>3</v>
      </c>
      <c r="B9" s="9"/>
      <c r="C9" s="22"/>
      <c r="D9" s="22"/>
      <c r="E9" s="28"/>
      <c r="F9" s="44"/>
      <c r="G9" s="7"/>
      <c r="H9" s="6"/>
      <c r="I9" s="21">
        <f t="shared" ref="I9:I18" si="0">I8+G9-H9</f>
        <v>50000</v>
      </c>
      <c r="J9" s="82" t="s">
        <v>10</v>
      </c>
      <c r="K9" s="83"/>
      <c r="L9" s="67">
        <f>SUM(L3:L4)</f>
        <v>0</v>
      </c>
    </row>
    <row r="10" spans="1:18" ht="42.95" customHeight="1" x14ac:dyDescent="0.4">
      <c r="A10" s="48">
        <v>4</v>
      </c>
      <c r="B10" s="9"/>
      <c r="C10" s="22"/>
      <c r="D10" s="22"/>
      <c r="E10" s="28"/>
      <c r="F10" s="44"/>
      <c r="G10" s="12"/>
      <c r="H10" s="13"/>
      <c r="I10" s="21">
        <f t="shared" si="0"/>
        <v>50000</v>
      </c>
      <c r="J10" s="1"/>
      <c r="K10" s="1"/>
      <c r="L10" s="4"/>
    </row>
    <row r="11" spans="1:18" ht="42.95" customHeight="1" x14ac:dyDescent="0.4">
      <c r="A11" s="48">
        <v>5</v>
      </c>
      <c r="B11" s="9"/>
      <c r="C11" s="22"/>
      <c r="D11" s="22"/>
      <c r="E11" s="28"/>
      <c r="F11" s="44"/>
      <c r="G11" s="7"/>
      <c r="H11" s="6"/>
      <c r="I11" s="21">
        <f t="shared" si="0"/>
        <v>50000</v>
      </c>
      <c r="J11" s="19"/>
      <c r="K11" s="19"/>
      <c r="L11" s="19"/>
    </row>
    <row r="12" spans="1:18" ht="42.95" customHeight="1" x14ac:dyDescent="0.4">
      <c r="A12" s="48">
        <v>6</v>
      </c>
      <c r="B12" s="9"/>
      <c r="C12" s="22"/>
      <c r="D12" s="22"/>
      <c r="E12" s="28"/>
      <c r="F12" s="44"/>
      <c r="G12" s="10"/>
      <c r="H12" s="11"/>
      <c r="I12" s="21">
        <f t="shared" si="0"/>
        <v>50000</v>
      </c>
      <c r="J12" s="19"/>
      <c r="K12" s="19"/>
      <c r="L12" s="19"/>
    </row>
    <row r="13" spans="1:18" ht="42.95" customHeight="1" x14ac:dyDescent="0.4">
      <c r="A13" s="48">
        <v>7</v>
      </c>
      <c r="B13" s="15"/>
      <c r="C13" s="23"/>
      <c r="D13" s="23"/>
      <c r="E13" s="28"/>
      <c r="F13" s="44"/>
      <c r="G13" s="10"/>
      <c r="H13" s="11"/>
      <c r="I13" s="21">
        <f t="shared" si="0"/>
        <v>50000</v>
      </c>
      <c r="J13" s="19"/>
      <c r="K13" s="19"/>
      <c r="L13" s="19"/>
    </row>
    <row r="14" spans="1:18" ht="42.95" customHeight="1" x14ac:dyDescent="0.4">
      <c r="A14" s="48">
        <v>8</v>
      </c>
      <c r="B14" s="15"/>
      <c r="C14" s="23"/>
      <c r="D14" s="23"/>
      <c r="E14" s="28"/>
      <c r="F14" s="44"/>
      <c r="G14" s="7"/>
      <c r="H14" s="6"/>
      <c r="I14" s="21">
        <f t="shared" si="0"/>
        <v>50000</v>
      </c>
      <c r="J14" s="19"/>
      <c r="K14" s="19"/>
      <c r="L14" s="19"/>
    </row>
    <row r="15" spans="1:18" ht="42.95" customHeight="1" x14ac:dyDescent="0.4">
      <c r="A15" s="48">
        <v>9</v>
      </c>
      <c r="B15" s="15"/>
      <c r="C15" s="23"/>
      <c r="D15" s="23"/>
      <c r="E15" s="28"/>
      <c r="F15" s="44"/>
      <c r="G15" s="12"/>
      <c r="H15" s="16"/>
      <c r="I15" s="21">
        <f t="shared" si="0"/>
        <v>50000</v>
      </c>
      <c r="J15" s="19"/>
      <c r="K15" s="19"/>
      <c r="L15" s="19"/>
    </row>
    <row r="16" spans="1:18" ht="42.95" customHeight="1" x14ac:dyDescent="0.4">
      <c r="A16" s="48">
        <v>10</v>
      </c>
      <c r="B16" s="15"/>
      <c r="C16" s="23"/>
      <c r="D16" s="23"/>
      <c r="E16" s="28"/>
      <c r="F16" s="44"/>
      <c r="G16" s="12"/>
      <c r="H16" s="13"/>
      <c r="I16" s="21">
        <f t="shared" si="0"/>
        <v>50000</v>
      </c>
      <c r="J16" s="19"/>
      <c r="K16" s="19"/>
      <c r="L16" s="19"/>
    </row>
    <row r="17" spans="1:12" ht="42.95" customHeight="1" x14ac:dyDescent="0.4">
      <c r="A17" s="48">
        <v>11</v>
      </c>
      <c r="B17" s="15"/>
      <c r="C17" s="23"/>
      <c r="D17" s="23"/>
      <c r="E17" s="28"/>
      <c r="F17" s="44"/>
      <c r="G17" s="12"/>
      <c r="H17" s="13"/>
      <c r="I17" s="21">
        <f t="shared" si="0"/>
        <v>50000</v>
      </c>
      <c r="J17" s="19"/>
      <c r="K17" s="19"/>
      <c r="L17" s="19"/>
    </row>
    <row r="18" spans="1:12" ht="42.95" customHeight="1" x14ac:dyDescent="0.4">
      <c r="A18" s="48">
        <v>12</v>
      </c>
      <c r="B18" s="15"/>
      <c r="C18" s="24"/>
      <c r="D18" s="24"/>
      <c r="E18" s="28"/>
      <c r="F18" s="44"/>
      <c r="G18" s="17"/>
      <c r="H18" s="18"/>
      <c r="I18" s="21">
        <f t="shared" si="0"/>
        <v>50000</v>
      </c>
      <c r="J18" s="19"/>
      <c r="K18" s="19"/>
      <c r="L18" s="19"/>
    </row>
    <row r="19" spans="1:12" ht="24.95" customHeight="1" x14ac:dyDescent="0.4">
      <c r="A19" s="84"/>
      <c r="B19" s="85"/>
      <c r="C19" s="85"/>
      <c r="D19" s="85"/>
      <c r="E19" s="85"/>
      <c r="F19" s="86"/>
      <c r="G19" s="12">
        <f>SUM(G7:G18)</f>
        <v>50000</v>
      </c>
      <c r="H19" s="13">
        <f>SUM(H7:H18)</f>
        <v>0</v>
      </c>
      <c r="I19" s="8">
        <f>SUM(G19-H19)</f>
        <v>50000</v>
      </c>
      <c r="J19" s="1"/>
      <c r="K19" s="1"/>
      <c r="L19" s="4"/>
    </row>
    <row r="21" spans="1:12" x14ac:dyDescent="0.4">
      <c r="I21" s="20"/>
    </row>
  </sheetData>
  <mergeCells count="16">
    <mergeCell ref="J9:K9"/>
    <mergeCell ref="A19:F19"/>
    <mergeCell ref="A2:A3"/>
    <mergeCell ref="B2:B3"/>
    <mergeCell ref="J2:K2"/>
    <mergeCell ref="J3:K3"/>
    <mergeCell ref="J4:K4"/>
    <mergeCell ref="Q8:R8"/>
    <mergeCell ref="H2:H3"/>
    <mergeCell ref="I2:I3"/>
    <mergeCell ref="C2:C3"/>
    <mergeCell ref="D2:D3"/>
    <mergeCell ref="E2:E3"/>
    <mergeCell ref="F2:F3"/>
    <mergeCell ref="G2:G3"/>
    <mergeCell ref="Q7:R7"/>
  </mergeCells>
  <phoneticPr fontId="3"/>
  <dataValidations count="1">
    <dataValidation type="list" allowBlank="1" showInputMessage="1" showErrorMessage="1" sqref="O7 E4:E18">
      <formula1>$P$3:$P$8</formula1>
    </dataValidation>
  </dataValidations>
  <pageMargins left="0.7" right="0.7" top="0.75" bottom="0.75" header="0.3" footer="0.3"/>
  <pageSetup paperSize="9" scale="6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zoomScale="85" zoomScaleNormal="85" workbookViewId="0">
      <selection activeCell="G8" sqref="G8"/>
    </sheetView>
  </sheetViews>
  <sheetFormatPr defaultRowHeight="18.75" x14ac:dyDescent="0.4"/>
  <cols>
    <col min="1" max="1" width="6.375" customWidth="1"/>
    <col min="2" max="2" width="6.875" customWidth="1"/>
    <col min="3" max="3" width="12" customWidth="1"/>
    <col min="4" max="4" width="6.875" customWidth="1"/>
    <col min="5" max="5" width="21.25" customWidth="1"/>
    <col min="6" max="6" width="57.75" customWidth="1"/>
    <col min="7" max="7" width="10.25" customWidth="1"/>
    <col min="8" max="8" width="10.375" customWidth="1"/>
    <col min="9" max="9" width="11.125" customWidth="1"/>
    <col min="10" max="10" width="1.625" customWidth="1"/>
    <col min="11" max="11" width="21.5" customWidth="1"/>
    <col min="12" max="12" width="13.875" style="14" customWidth="1"/>
  </cols>
  <sheetData>
    <row r="1" spans="1:18" ht="38.25" customHeight="1" thickBot="1" x14ac:dyDescent="0.55000000000000004">
      <c r="A1" s="25"/>
      <c r="B1" s="25" t="s">
        <v>68</v>
      </c>
      <c r="C1" s="2"/>
      <c r="D1" s="2"/>
      <c r="E1" s="2"/>
      <c r="F1" s="2"/>
      <c r="G1" s="3"/>
      <c r="H1" s="3"/>
      <c r="I1" s="3"/>
      <c r="J1" s="1"/>
      <c r="K1" s="49" t="s">
        <v>29</v>
      </c>
      <c r="L1" s="4"/>
    </row>
    <row r="2" spans="1:18" ht="18" customHeight="1" x14ac:dyDescent="0.4">
      <c r="A2" s="87" t="s">
        <v>27</v>
      </c>
      <c r="B2" s="87" t="s">
        <v>11</v>
      </c>
      <c r="C2" s="74" t="s">
        <v>14</v>
      </c>
      <c r="D2" s="74" t="s">
        <v>12</v>
      </c>
      <c r="E2" s="99" t="s">
        <v>0</v>
      </c>
      <c r="F2" s="78" t="s">
        <v>13</v>
      </c>
      <c r="G2" s="80" t="s">
        <v>1</v>
      </c>
      <c r="H2" s="70" t="s">
        <v>2</v>
      </c>
      <c r="I2" s="72" t="s">
        <v>3</v>
      </c>
      <c r="J2" s="89" t="s">
        <v>0</v>
      </c>
      <c r="K2" s="90"/>
      <c r="L2" s="65" t="s">
        <v>4</v>
      </c>
      <c r="P2" s="34" t="s">
        <v>21</v>
      </c>
    </row>
    <row r="3" spans="1:18" ht="30" customHeight="1" thickBot="1" x14ac:dyDescent="0.45">
      <c r="A3" s="88"/>
      <c r="B3" s="88"/>
      <c r="C3" s="75"/>
      <c r="D3" s="75"/>
      <c r="E3" s="77"/>
      <c r="F3" s="79"/>
      <c r="G3" s="81"/>
      <c r="H3" s="71"/>
      <c r="I3" s="73"/>
      <c r="J3" s="95" t="s">
        <v>5</v>
      </c>
      <c r="K3" s="96"/>
      <c r="L3" s="66">
        <f>SUMIF(E$4:E$19,"SC活動費",H$4:H$19)</f>
        <v>0</v>
      </c>
      <c r="P3" s="64" t="s">
        <v>5</v>
      </c>
      <c r="Q3" s="26"/>
    </row>
    <row r="4" spans="1:18" ht="30.75" customHeight="1" thickTop="1" x14ac:dyDescent="0.4">
      <c r="A4" s="37" t="s">
        <v>28</v>
      </c>
      <c r="B4" s="37">
        <v>45036</v>
      </c>
      <c r="C4" s="38"/>
      <c r="D4" s="38"/>
      <c r="E4" s="39"/>
      <c r="F4" s="42" t="s">
        <v>26</v>
      </c>
      <c r="G4" s="40">
        <v>50000</v>
      </c>
      <c r="H4" s="40"/>
      <c r="I4" s="41">
        <f>SUM(G4-H4)</f>
        <v>50000</v>
      </c>
      <c r="J4" s="97" t="s">
        <v>6</v>
      </c>
      <c r="K4" s="98"/>
      <c r="L4" s="66">
        <f>SUM(L5:L8)</f>
        <v>0</v>
      </c>
      <c r="P4" s="35" t="s">
        <v>18</v>
      </c>
      <c r="Q4" s="27"/>
    </row>
    <row r="5" spans="1:18" ht="35.25" customHeight="1" x14ac:dyDescent="0.4">
      <c r="A5" s="37" t="s">
        <v>28</v>
      </c>
      <c r="B5" s="37">
        <v>45041</v>
      </c>
      <c r="C5" s="38" t="s">
        <v>23</v>
      </c>
      <c r="D5" s="38">
        <v>45041</v>
      </c>
      <c r="E5" s="39" t="s">
        <v>9</v>
      </c>
      <c r="F5" s="43" t="s">
        <v>41</v>
      </c>
      <c r="G5" s="40"/>
      <c r="H5" s="40">
        <v>8000</v>
      </c>
      <c r="I5" s="41">
        <f>I4+G5-H5</f>
        <v>42000</v>
      </c>
      <c r="J5" s="31"/>
      <c r="K5" s="29" t="s">
        <v>15</v>
      </c>
      <c r="L5" s="66">
        <f>SUMIF(E$7:E$19,"ボランティア給食費",H$7:H$19)</f>
        <v>0</v>
      </c>
      <c r="P5" s="35" t="s">
        <v>8</v>
      </c>
      <c r="Q5" s="27"/>
    </row>
    <row r="6" spans="1:18" ht="35.25" customHeight="1" x14ac:dyDescent="0.4">
      <c r="A6" s="37" t="s">
        <v>28</v>
      </c>
      <c r="B6" s="37">
        <v>45061</v>
      </c>
      <c r="C6" s="37" t="s">
        <v>25</v>
      </c>
      <c r="D6" s="37">
        <v>45056</v>
      </c>
      <c r="E6" s="45" t="s">
        <v>7</v>
      </c>
      <c r="F6" s="46" t="s">
        <v>24</v>
      </c>
      <c r="G6" s="40"/>
      <c r="H6" s="47">
        <v>1128</v>
      </c>
      <c r="I6" s="41">
        <f>I5+G6-H6</f>
        <v>40872</v>
      </c>
      <c r="J6" s="31"/>
      <c r="K6" s="29" t="s">
        <v>8</v>
      </c>
      <c r="L6" s="66">
        <f>SUMIF(E$4:E$19,"ボランティア交通費",H$4:H$19)</f>
        <v>0</v>
      </c>
      <c r="P6" s="35" t="s">
        <v>19</v>
      </c>
      <c r="Q6" s="27"/>
    </row>
    <row r="7" spans="1:18" ht="42.95" customHeight="1" x14ac:dyDescent="0.4">
      <c r="A7" s="48">
        <v>1</v>
      </c>
      <c r="B7" s="9"/>
      <c r="C7" s="22"/>
      <c r="D7" s="22"/>
      <c r="E7" s="28"/>
      <c r="F7" s="50" t="s">
        <v>38</v>
      </c>
      <c r="G7" s="10">
        <f>'１月'!I19</f>
        <v>50000</v>
      </c>
      <c r="H7" s="11"/>
      <c r="I7" s="21">
        <f>SUM(G7-H7)</f>
        <v>50000</v>
      </c>
      <c r="J7" s="31"/>
      <c r="K7" s="29" t="s">
        <v>16</v>
      </c>
      <c r="L7" s="66">
        <f>SUMIF(E$7:E$19,"ゲストティーチャー費",H$7:H$19)</f>
        <v>0</v>
      </c>
      <c r="P7" s="36" t="s">
        <v>20</v>
      </c>
      <c r="Q7" s="69" t="s">
        <v>22</v>
      </c>
      <c r="R7" s="69"/>
    </row>
    <row r="8" spans="1:18" ht="42.95" customHeight="1" x14ac:dyDescent="0.4">
      <c r="A8" s="48">
        <v>2</v>
      </c>
      <c r="B8" s="9"/>
      <c r="C8" s="22"/>
      <c r="D8" s="22"/>
      <c r="E8" s="28"/>
      <c r="F8" s="44"/>
      <c r="G8" s="7"/>
      <c r="H8" s="6"/>
      <c r="I8" s="21">
        <f>I7+G8-H8</f>
        <v>50000</v>
      </c>
      <c r="J8" s="32"/>
      <c r="K8" s="29" t="s">
        <v>17</v>
      </c>
      <c r="L8" s="66">
        <f>SUMIF(E$4:E$19,"ボランティア活動費",H$4:H$19)</f>
        <v>0</v>
      </c>
      <c r="P8" s="27"/>
      <c r="Q8" s="69"/>
      <c r="R8" s="69"/>
    </row>
    <row r="9" spans="1:18" ht="42.95" customHeight="1" thickBot="1" x14ac:dyDescent="0.45">
      <c r="A9" s="48">
        <v>3</v>
      </c>
      <c r="B9" s="9"/>
      <c r="C9" s="22"/>
      <c r="D9" s="22"/>
      <c r="E9" s="28"/>
      <c r="F9" s="44"/>
      <c r="G9" s="7"/>
      <c r="H9" s="6"/>
      <c r="I9" s="21">
        <f t="shared" ref="I9:I18" si="0">I8+G9-H9</f>
        <v>50000</v>
      </c>
      <c r="J9" s="82" t="s">
        <v>10</v>
      </c>
      <c r="K9" s="83"/>
      <c r="L9" s="67">
        <f>SUM(L3:L4)</f>
        <v>0</v>
      </c>
    </row>
    <row r="10" spans="1:18" ht="42.95" customHeight="1" x14ac:dyDescent="0.4">
      <c r="A10" s="48">
        <v>4</v>
      </c>
      <c r="B10" s="9"/>
      <c r="C10" s="22"/>
      <c r="D10" s="22"/>
      <c r="E10" s="28"/>
      <c r="F10" s="44"/>
      <c r="G10" s="12"/>
      <c r="H10" s="13"/>
      <c r="I10" s="21">
        <f t="shared" si="0"/>
        <v>50000</v>
      </c>
      <c r="J10" s="1"/>
      <c r="K10" s="1"/>
      <c r="L10" s="4"/>
    </row>
    <row r="11" spans="1:18" ht="42.95" customHeight="1" x14ac:dyDescent="0.4">
      <c r="A11" s="48">
        <v>5</v>
      </c>
      <c r="B11" s="9"/>
      <c r="C11" s="22"/>
      <c r="D11" s="22"/>
      <c r="E11" s="28"/>
      <c r="F11" s="44"/>
      <c r="G11" s="7"/>
      <c r="H11" s="6"/>
      <c r="I11" s="21">
        <f t="shared" si="0"/>
        <v>50000</v>
      </c>
      <c r="J11" s="19"/>
      <c r="K11" s="19"/>
      <c r="L11" s="19"/>
    </row>
    <row r="12" spans="1:18" ht="42.95" customHeight="1" x14ac:dyDescent="0.4">
      <c r="A12" s="48">
        <v>6</v>
      </c>
      <c r="B12" s="9"/>
      <c r="C12" s="22"/>
      <c r="D12" s="22"/>
      <c r="E12" s="28"/>
      <c r="F12" s="44"/>
      <c r="G12" s="10"/>
      <c r="H12" s="11"/>
      <c r="I12" s="21">
        <f t="shared" si="0"/>
        <v>50000</v>
      </c>
      <c r="J12" s="19"/>
      <c r="K12" s="19"/>
      <c r="L12" s="19"/>
    </row>
    <row r="13" spans="1:18" ht="42.95" customHeight="1" x14ac:dyDescent="0.4">
      <c r="A13" s="48">
        <v>7</v>
      </c>
      <c r="B13" s="15"/>
      <c r="C13" s="23"/>
      <c r="D13" s="23"/>
      <c r="E13" s="28"/>
      <c r="F13" s="44"/>
      <c r="G13" s="10"/>
      <c r="H13" s="11"/>
      <c r="I13" s="21">
        <f t="shared" si="0"/>
        <v>50000</v>
      </c>
      <c r="J13" s="19"/>
      <c r="K13" s="19"/>
      <c r="L13" s="19"/>
    </row>
    <row r="14" spans="1:18" ht="42.95" customHeight="1" x14ac:dyDescent="0.4">
      <c r="A14" s="48">
        <v>8</v>
      </c>
      <c r="B14" s="15"/>
      <c r="C14" s="23"/>
      <c r="D14" s="23"/>
      <c r="E14" s="28"/>
      <c r="F14" s="44"/>
      <c r="G14" s="7"/>
      <c r="H14" s="6"/>
      <c r="I14" s="21">
        <f t="shared" si="0"/>
        <v>50000</v>
      </c>
      <c r="J14" s="19"/>
      <c r="K14" s="19"/>
      <c r="L14" s="19"/>
    </row>
    <row r="15" spans="1:18" ht="42.95" customHeight="1" x14ac:dyDescent="0.4">
      <c r="A15" s="48">
        <v>9</v>
      </c>
      <c r="B15" s="15"/>
      <c r="C15" s="23"/>
      <c r="D15" s="23"/>
      <c r="E15" s="28"/>
      <c r="F15" s="44"/>
      <c r="G15" s="12"/>
      <c r="H15" s="16"/>
      <c r="I15" s="21">
        <f t="shared" si="0"/>
        <v>50000</v>
      </c>
      <c r="J15" s="19"/>
      <c r="K15" s="19"/>
      <c r="L15" s="19"/>
    </row>
    <row r="16" spans="1:18" ht="42.95" customHeight="1" x14ac:dyDescent="0.4">
      <c r="A16" s="48">
        <v>10</v>
      </c>
      <c r="B16" s="15"/>
      <c r="C16" s="23"/>
      <c r="D16" s="23"/>
      <c r="E16" s="28"/>
      <c r="F16" s="44"/>
      <c r="G16" s="12"/>
      <c r="H16" s="13"/>
      <c r="I16" s="21">
        <f t="shared" si="0"/>
        <v>50000</v>
      </c>
      <c r="J16" s="19"/>
      <c r="K16" s="19"/>
      <c r="L16" s="19"/>
    </row>
    <row r="17" spans="1:12" ht="42.95" customHeight="1" x14ac:dyDescent="0.4">
      <c r="A17" s="48">
        <v>11</v>
      </c>
      <c r="B17" s="15"/>
      <c r="C17" s="23"/>
      <c r="D17" s="23"/>
      <c r="E17" s="28"/>
      <c r="F17" s="44"/>
      <c r="G17" s="12"/>
      <c r="H17" s="13"/>
      <c r="I17" s="21">
        <f t="shared" si="0"/>
        <v>50000</v>
      </c>
      <c r="J17" s="19"/>
      <c r="K17" s="19"/>
      <c r="L17" s="19"/>
    </row>
    <row r="18" spans="1:12" ht="42.95" customHeight="1" x14ac:dyDescent="0.4">
      <c r="A18" s="48">
        <v>12</v>
      </c>
      <c r="B18" s="15"/>
      <c r="C18" s="24"/>
      <c r="D18" s="24"/>
      <c r="E18" s="28"/>
      <c r="F18" s="44"/>
      <c r="G18" s="17"/>
      <c r="H18" s="18"/>
      <c r="I18" s="21">
        <f t="shared" si="0"/>
        <v>50000</v>
      </c>
      <c r="J18" s="19"/>
      <c r="K18" s="19"/>
      <c r="L18" s="19"/>
    </row>
    <row r="19" spans="1:12" ht="24.95" customHeight="1" x14ac:dyDescent="0.4">
      <c r="A19" s="84"/>
      <c r="B19" s="85"/>
      <c r="C19" s="85"/>
      <c r="D19" s="85"/>
      <c r="E19" s="85"/>
      <c r="F19" s="86"/>
      <c r="G19" s="12">
        <f>SUM(G7:G18)</f>
        <v>50000</v>
      </c>
      <c r="H19" s="13">
        <f>SUM(H7:H18)</f>
        <v>0</v>
      </c>
      <c r="I19" s="8">
        <f>SUM(G19-H19)</f>
        <v>50000</v>
      </c>
      <c r="J19" s="1"/>
      <c r="K19" s="1"/>
      <c r="L19" s="4"/>
    </row>
    <row r="21" spans="1:12" x14ac:dyDescent="0.4">
      <c r="I21" s="20"/>
    </row>
  </sheetData>
  <mergeCells count="16">
    <mergeCell ref="J9:K9"/>
    <mergeCell ref="A19:F19"/>
    <mergeCell ref="A2:A3"/>
    <mergeCell ref="B2:B3"/>
    <mergeCell ref="J2:K2"/>
    <mergeCell ref="J3:K3"/>
    <mergeCell ref="J4:K4"/>
    <mergeCell ref="Q8:R8"/>
    <mergeCell ref="H2:H3"/>
    <mergeCell ref="I2:I3"/>
    <mergeCell ref="C2:C3"/>
    <mergeCell ref="D2:D3"/>
    <mergeCell ref="E2:E3"/>
    <mergeCell ref="F2:F3"/>
    <mergeCell ref="G2:G3"/>
    <mergeCell ref="Q7:R7"/>
  </mergeCells>
  <phoneticPr fontId="3"/>
  <dataValidations count="1">
    <dataValidation type="list" allowBlank="1" showInputMessage="1" showErrorMessage="1" sqref="O7 E4:E18">
      <formula1>$P$3:$P$8</formula1>
    </dataValidation>
  </dataValidations>
  <pageMargins left="0.7" right="0.7" top="0.75" bottom="0.75" header="0.3" footer="0.3"/>
  <pageSetup paperSize="9" scale="63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zoomScale="85" zoomScaleNormal="85" workbookViewId="0">
      <selection activeCell="G8" sqref="G8"/>
    </sheetView>
  </sheetViews>
  <sheetFormatPr defaultRowHeight="18.75" x14ac:dyDescent="0.4"/>
  <cols>
    <col min="1" max="1" width="6.375" customWidth="1"/>
    <col min="2" max="2" width="6.875" customWidth="1"/>
    <col min="3" max="3" width="12" customWidth="1"/>
    <col min="4" max="4" width="6.875" customWidth="1"/>
    <col min="5" max="5" width="20.125" customWidth="1"/>
    <col min="6" max="6" width="56.875" customWidth="1"/>
    <col min="7" max="7" width="10.25" customWidth="1"/>
    <col min="8" max="8" width="10.375" customWidth="1"/>
    <col min="9" max="9" width="11.125" customWidth="1"/>
    <col min="10" max="10" width="1.625" customWidth="1"/>
    <col min="11" max="11" width="21.5" customWidth="1"/>
    <col min="12" max="12" width="13.875" style="14" customWidth="1"/>
  </cols>
  <sheetData>
    <row r="1" spans="1:18" ht="38.25" customHeight="1" thickBot="1" x14ac:dyDescent="0.55000000000000004">
      <c r="A1" s="25"/>
      <c r="B1" s="25" t="s">
        <v>69</v>
      </c>
      <c r="C1" s="2"/>
      <c r="D1" s="2"/>
      <c r="E1" s="2"/>
      <c r="F1" s="2"/>
      <c r="G1" s="3"/>
      <c r="H1" s="3"/>
      <c r="I1" s="3"/>
      <c r="J1" s="1"/>
      <c r="K1" s="49" t="s">
        <v>29</v>
      </c>
      <c r="L1" s="4"/>
    </row>
    <row r="2" spans="1:18" ht="18" customHeight="1" x14ac:dyDescent="0.4">
      <c r="A2" s="87" t="s">
        <v>27</v>
      </c>
      <c r="B2" s="87" t="s">
        <v>11</v>
      </c>
      <c r="C2" s="74" t="s">
        <v>14</v>
      </c>
      <c r="D2" s="74" t="s">
        <v>12</v>
      </c>
      <c r="E2" s="99" t="s">
        <v>0</v>
      </c>
      <c r="F2" s="78" t="s">
        <v>13</v>
      </c>
      <c r="G2" s="80" t="s">
        <v>1</v>
      </c>
      <c r="H2" s="70" t="s">
        <v>2</v>
      </c>
      <c r="I2" s="72" t="s">
        <v>3</v>
      </c>
      <c r="J2" s="89" t="s">
        <v>0</v>
      </c>
      <c r="K2" s="90"/>
      <c r="L2" s="65" t="s">
        <v>4</v>
      </c>
      <c r="P2" s="34" t="s">
        <v>21</v>
      </c>
    </row>
    <row r="3" spans="1:18" ht="30" customHeight="1" thickBot="1" x14ac:dyDescent="0.45">
      <c r="A3" s="88"/>
      <c r="B3" s="88"/>
      <c r="C3" s="75"/>
      <c r="D3" s="75"/>
      <c r="E3" s="77"/>
      <c r="F3" s="79"/>
      <c r="G3" s="81"/>
      <c r="H3" s="71"/>
      <c r="I3" s="73"/>
      <c r="J3" s="95" t="s">
        <v>5</v>
      </c>
      <c r="K3" s="96"/>
      <c r="L3" s="66">
        <f>SUMIF(E$4:E$19,"SC活動費",H$4:H$19)</f>
        <v>0</v>
      </c>
      <c r="P3" s="64" t="s">
        <v>5</v>
      </c>
      <c r="Q3" s="26"/>
    </row>
    <row r="4" spans="1:18" ht="30.75" customHeight="1" thickTop="1" x14ac:dyDescent="0.4">
      <c r="A4" s="37" t="s">
        <v>28</v>
      </c>
      <c r="B4" s="37">
        <v>45036</v>
      </c>
      <c r="C4" s="38"/>
      <c r="D4" s="38"/>
      <c r="E4" s="39"/>
      <c r="F4" s="42" t="s">
        <v>26</v>
      </c>
      <c r="G4" s="40">
        <v>50000</v>
      </c>
      <c r="H4" s="40"/>
      <c r="I4" s="41">
        <f>SUM(G4-H4)</f>
        <v>50000</v>
      </c>
      <c r="J4" s="97" t="s">
        <v>6</v>
      </c>
      <c r="K4" s="98"/>
      <c r="L4" s="66">
        <f>SUM(L5:L8)</f>
        <v>0</v>
      </c>
      <c r="P4" s="35" t="s">
        <v>18</v>
      </c>
      <c r="Q4" s="27"/>
    </row>
    <row r="5" spans="1:18" ht="35.25" customHeight="1" x14ac:dyDescent="0.4">
      <c r="A5" s="37" t="s">
        <v>28</v>
      </c>
      <c r="B5" s="37">
        <v>45041</v>
      </c>
      <c r="C5" s="38" t="s">
        <v>23</v>
      </c>
      <c r="D5" s="38">
        <v>45041</v>
      </c>
      <c r="E5" s="39" t="s">
        <v>9</v>
      </c>
      <c r="F5" s="43" t="s">
        <v>41</v>
      </c>
      <c r="G5" s="40"/>
      <c r="H5" s="40">
        <v>8000</v>
      </c>
      <c r="I5" s="41">
        <f>I4+G5-H5</f>
        <v>42000</v>
      </c>
      <c r="J5" s="31"/>
      <c r="K5" s="29" t="s">
        <v>15</v>
      </c>
      <c r="L5" s="66">
        <f>SUMIF(E$7:E$19,"ボランティア給食費",H$7:H$19)</f>
        <v>0</v>
      </c>
      <c r="P5" s="35" t="s">
        <v>8</v>
      </c>
      <c r="Q5" s="27"/>
    </row>
    <row r="6" spans="1:18" ht="35.25" customHeight="1" x14ac:dyDescent="0.4">
      <c r="A6" s="37" t="s">
        <v>28</v>
      </c>
      <c r="B6" s="37">
        <v>45061</v>
      </c>
      <c r="C6" s="37" t="s">
        <v>25</v>
      </c>
      <c r="D6" s="37">
        <v>45056</v>
      </c>
      <c r="E6" s="45" t="s">
        <v>7</v>
      </c>
      <c r="F6" s="46" t="s">
        <v>24</v>
      </c>
      <c r="G6" s="40"/>
      <c r="H6" s="47">
        <v>1128</v>
      </c>
      <c r="I6" s="41">
        <f>I5+G6-H6</f>
        <v>40872</v>
      </c>
      <c r="J6" s="31"/>
      <c r="K6" s="29" t="s">
        <v>8</v>
      </c>
      <c r="L6" s="66">
        <f>SUMIF(E$4:E$19,"ボランティア交通費",H$4:H$19)</f>
        <v>0</v>
      </c>
      <c r="P6" s="35" t="s">
        <v>19</v>
      </c>
      <c r="Q6" s="27"/>
    </row>
    <row r="7" spans="1:18" ht="42.95" customHeight="1" x14ac:dyDescent="0.4">
      <c r="A7" s="48">
        <v>1</v>
      </c>
      <c r="B7" s="9"/>
      <c r="C7" s="22"/>
      <c r="D7" s="22"/>
      <c r="E7" s="28"/>
      <c r="F7" s="50" t="s">
        <v>39</v>
      </c>
      <c r="G7" s="10">
        <f>'２月'!I19</f>
        <v>50000</v>
      </c>
      <c r="H7" s="11"/>
      <c r="I7" s="21">
        <f>SUM(G7-H7)</f>
        <v>50000</v>
      </c>
      <c r="J7" s="31"/>
      <c r="K7" s="29" t="s">
        <v>16</v>
      </c>
      <c r="L7" s="66">
        <f>SUMIF(E$7:E$19,"ゲストティーチャー費",H$7:H$19)</f>
        <v>0</v>
      </c>
      <c r="P7" s="36" t="s">
        <v>20</v>
      </c>
      <c r="Q7" s="69" t="s">
        <v>22</v>
      </c>
      <c r="R7" s="69"/>
    </row>
    <row r="8" spans="1:18" ht="42.95" customHeight="1" x14ac:dyDescent="0.4">
      <c r="A8" s="48">
        <v>2</v>
      </c>
      <c r="B8" s="9"/>
      <c r="C8" s="22"/>
      <c r="D8" s="22"/>
      <c r="E8" s="28"/>
      <c r="F8" s="44"/>
      <c r="G8" s="7"/>
      <c r="H8" s="6"/>
      <c r="I8" s="21">
        <f>I7+G8-H8</f>
        <v>50000</v>
      </c>
      <c r="J8" s="32"/>
      <c r="K8" s="29" t="s">
        <v>17</v>
      </c>
      <c r="L8" s="66">
        <f>SUMIF(E$4:E$19,"ボランティア活動費",H$4:H$19)</f>
        <v>0</v>
      </c>
      <c r="P8" s="27"/>
      <c r="Q8" s="69"/>
      <c r="R8" s="69"/>
    </row>
    <row r="9" spans="1:18" ht="42.95" customHeight="1" thickBot="1" x14ac:dyDescent="0.45">
      <c r="A9" s="48">
        <v>3</v>
      </c>
      <c r="B9" s="9"/>
      <c r="C9" s="22"/>
      <c r="D9" s="22"/>
      <c r="E9" s="28"/>
      <c r="F9" s="44"/>
      <c r="G9" s="7"/>
      <c r="H9" s="6"/>
      <c r="I9" s="21">
        <f t="shared" ref="I9:I18" si="0">I8+G9-H9</f>
        <v>50000</v>
      </c>
      <c r="J9" s="82" t="s">
        <v>10</v>
      </c>
      <c r="K9" s="83"/>
      <c r="L9" s="67">
        <f>SUM(L3:L4)</f>
        <v>0</v>
      </c>
    </row>
    <row r="10" spans="1:18" ht="42.95" customHeight="1" thickBot="1" x14ac:dyDescent="0.45">
      <c r="A10" s="48">
        <v>4</v>
      </c>
      <c r="B10" s="9"/>
      <c r="C10" s="22"/>
      <c r="D10" s="22"/>
      <c r="E10" s="28"/>
      <c r="F10" s="44"/>
      <c r="G10" s="12"/>
      <c r="H10" s="13"/>
      <c r="I10" s="21">
        <f t="shared" si="0"/>
        <v>50000</v>
      </c>
      <c r="J10" s="82" t="s">
        <v>57</v>
      </c>
      <c r="K10" s="83"/>
      <c r="L10" s="67"/>
    </row>
    <row r="11" spans="1:18" ht="42.95" customHeight="1" x14ac:dyDescent="0.4">
      <c r="A11" s="48">
        <v>5</v>
      </c>
      <c r="B11" s="9"/>
      <c r="C11" s="22"/>
      <c r="D11" s="22"/>
      <c r="E11" s="28"/>
      <c r="F11" s="44"/>
      <c r="G11" s="7"/>
      <c r="H11" s="6"/>
      <c r="I11" s="21">
        <f t="shared" si="0"/>
        <v>50000</v>
      </c>
      <c r="J11" s="19"/>
      <c r="K11" s="19"/>
      <c r="L11" s="19"/>
    </row>
    <row r="12" spans="1:18" ht="42.95" customHeight="1" x14ac:dyDescent="0.4">
      <c r="A12" s="48">
        <v>6</v>
      </c>
      <c r="B12" s="9"/>
      <c r="C12" s="22"/>
      <c r="D12" s="22"/>
      <c r="E12" s="28"/>
      <c r="F12" s="44"/>
      <c r="G12" s="10"/>
      <c r="H12" s="11"/>
      <c r="I12" s="21">
        <f t="shared" si="0"/>
        <v>50000</v>
      </c>
      <c r="J12" s="19"/>
      <c r="K12" s="19"/>
      <c r="L12" s="19"/>
    </row>
    <row r="13" spans="1:18" ht="42.95" customHeight="1" x14ac:dyDescent="0.4">
      <c r="A13" s="48">
        <v>7</v>
      </c>
      <c r="B13" s="15"/>
      <c r="C13" s="23"/>
      <c r="D13" s="23"/>
      <c r="E13" s="28"/>
      <c r="F13" s="44"/>
      <c r="G13" s="10"/>
      <c r="H13" s="11"/>
      <c r="I13" s="21">
        <f t="shared" si="0"/>
        <v>50000</v>
      </c>
      <c r="J13" s="19"/>
      <c r="K13" s="19"/>
      <c r="L13" s="19"/>
    </row>
    <row r="14" spans="1:18" ht="42.95" customHeight="1" x14ac:dyDescent="0.4">
      <c r="A14" s="48">
        <v>8</v>
      </c>
      <c r="B14" s="15"/>
      <c r="C14" s="23"/>
      <c r="D14" s="23"/>
      <c r="E14" s="28"/>
      <c r="F14" s="44"/>
      <c r="G14" s="7"/>
      <c r="H14" s="6"/>
      <c r="I14" s="21">
        <f t="shared" si="0"/>
        <v>50000</v>
      </c>
      <c r="J14" s="19"/>
      <c r="K14" s="19"/>
      <c r="L14" s="19"/>
    </row>
    <row r="15" spans="1:18" ht="42.95" customHeight="1" x14ac:dyDescent="0.4">
      <c r="A15" s="48">
        <v>9</v>
      </c>
      <c r="B15" s="15"/>
      <c r="C15" s="23"/>
      <c r="D15" s="23"/>
      <c r="E15" s="28"/>
      <c r="F15" s="44"/>
      <c r="G15" s="12"/>
      <c r="H15" s="16"/>
      <c r="I15" s="21">
        <f t="shared" si="0"/>
        <v>50000</v>
      </c>
      <c r="J15" s="19"/>
      <c r="K15" s="19"/>
      <c r="L15" s="19"/>
    </row>
    <row r="16" spans="1:18" ht="42.95" customHeight="1" x14ac:dyDescent="0.4">
      <c r="A16" s="48">
        <v>10</v>
      </c>
      <c r="B16" s="15"/>
      <c r="C16" s="23"/>
      <c r="D16" s="23"/>
      <c r="E16" s="28"/>
      <c r="F16" s="44"/>
      <c r="G16" s="12"/>
      <c r="H16" s="13"/>
      <c r="I16" s="21">
        <f t="shared" si="0"/>
        <v>50000</v>
      </c>
      <c r="J16" s="19"/>
      <c r="K16" s="19"/>
      <c r="L16" s="19"/>
    </row>
    <row r="17" spans="1:12" ht="42.95" customHeight="1" x14ac:dyDescent="0.4">
      <c r="A17" s="48">
        <v>11</v>
      </c>
      <c r="B17" s="15"/>
      <c r="C17" s="23"/>
      <c r="D17" s="23"/>
      <c r="E17" s="28"/>
      <c r="F17" s="44"/>
      <c r="G17" s="12"/>
      <c r="H17" s="13"/>
      <c r="I17" s="21">
        <f t="shared" si="0"/>
        <v>50000</v>
      </c>
      <c r="J17" s="19"/>
      <c r="K17" s="19"/>
      <c r="L17" s="19"/>
    </row>
    <row r="18" spans="1:12" ht="42.95" customHeight="1" x14ac:dyDescent="0.4">
      <c r="A18" s="48">
        <v>12</v>
      </c>
      <c r="B18" s="15"/>
      <c r="C18" s="24"/>
      <c r="D18" s="24"/>
      <c r="E18" s="28"/>
      <c r="F18" s="44"/>
      <c r="G18" s="17"/>
      <c r="H18" s="18"/>
      <c r="I18" s="21">
        <f t="shared" si="0"/>
        <v>50000</v>
      </c>
      <c r="J18" s="19"/>
      <c r="K18" s="19"/>
      <c r="L18" s="19"/>
    </row>
    <row r="19" spans="1:12" ht="24.95" customHeight="1" x14ac:dyDescent="0.4">
      <c r="A19" s="84"/>
      <c r="B19" s="85"/>
      <c r="C19" s="85"/>
      <c r="D19" s="85"/>
      <c r="E19" s="85"/>
      <c r="F19" s="86"/>
      <c r="G19" s="12">
        <f>SUM(G7:G18)</f>
        <v>50000</v>
      </c>
      <c r="H19" s="13">
        <f>SUM(H7:H18)</f>
        <v>0</v>
      </c>
      <c r="I19" s="8">
        <f>SUM(G19-H19)</f>
        <v>50000</v>
      </c>
      <c r="J19" s="1"/>
      <c r="K19" s="1"/>
      <c r="L19" s="4"/>
    </row>
    <row r="21" spans="1:12" x14ac:dyDescent="0.4">
      <c r="I21" s="20"/>
    </row>
  </sheetData>
  <mergeCells count="17">
    <mergeCell ref="J9:K9"/>
    <mergeCell ref="A19:F19"/>
    <mergeCell ref="A2:A3"/>
    <mergeCell ref="B2:B3"/>
    <mergeCell ref="J2:K2"/>
    <mergeCell ref="J3:K3"/>
    <mergeCell ref="J4:K4"/>
    <mergeCell ref="J10:K10"/>
    <mergeCell ref="Q8:R8"/>
    <mergeCell ref="H2:H3"/>
    <mergeCell ref="I2:I3"/>
    <mergeCell ref="C2:C3"/>
    <mergeCell ref="D2:D3"/>
    <mergeCell ref="E2:E3"/>
    <mergeCell ref="F2:F3"/>
    <mergeCell ref="G2:G3"/>
    <mergeCell ref="Q7:R7"/>
  </mergeCells>
  <phoneticPr fontId="3"/>
  <dataValidations count="1">
    <dataValidation type="list" allowBlank="1" showInputMessage="1" showErrorMessage="1" sqref="O7 E4:E18">
      <formula1>$P$3:$P$8</formula1>
    </dataValidation>
  </dataValidations>
  <pageMargins left="0.7" right="0.7" top="0.75" bottom="0.75" header="0.3" footer="0.3"/>
  <pageSetup paperSize="9" scale="64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defaultRowHeight="18.75" x14ac:dyDescent="0.4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zoomScale="70" zoomScaleNormal="70" workbookViewId="0">
      <selection activeCell="F4" sqref="F4"/>
    </sheetView>
  </sheetViews>
  <sheetFormatPr defaultRowHeight="18.75" x14ac:dyDescent="0.4"/>
  <cols>
    <col min="1" max="1" width="8" customWidth="1"/>
    <col min="2" max="2" width="6.875" customWidth="1"/>
    <col min="3" max="3" width="12" customWidth="1"/>
    <col min="4" max="4" width="6.875" customWidth="1"/>
    <col min="5" max="5" width="19.5" customWidth="1"/>
    <col min="6" max="6" width="57.5" customWidth="1"/>
    <col min="7" max="7" width="10.25" customWidth="1"/>
    <col min="8" max="8" width="10.375" customWidth="1"/>
    <col min="9" max="9" width="11.125" customWidth="1"/>
    <col min="10" max="10" width="1.625" customWidth="1"/>
    <col min="11" max="11" width="21.5" customWidth="1"/>
    <col min="12" max="12" width="13.875" style="14" customWidth="1"/>
  </cols>
  <sheetData>
    <row r="1" spans="1:18" ht="38.25" customHeight="1" thickBot="1" x14ac:dyDescent="0.55000000000000004">
      <c r="A1" s="25"/>
      <c r="B1" s="25" t="s">
        <v>71</v>
      </c>
      <c r="C1" s="2"/>
      <c r="D1" s="2"/>
      <c r="E1" s="2"/>
      <c r="F1" s="2"/>
      <c r="G1" s="3"/>
      <c r="H1" s="3"/>
      <c r="I1" s="3"/>
      <c r="J1" s="1"/>
      <c r="K1" s="49"/>
      <c r="L1" s="4"/>
    </row>
    <row r="2" spans="1:18" ht="18" customHeight="1" x14ac:dyDescent="0.4">
      <c r="A2" s="87" t="s">
        <v>27</v>
      </c>
      <c r="B2" s="87" t="s">
        <v>11</v>
      </c>
      <c r="C2" s="74" t="s">
        <v>14</v>
      </c>
      <c r="D2" s="74" t="s">
        <v>12</v>
      </c>
      <c r="E2" s="99" t="s">
        <v>0</v>
      </c>
      <c r="F2" s="78" t="s">
        <v>13</v>
      </c>
      <c r="G2" s="80" t="s">
        <v>1</v>
      </c>
      <c r="H2" s="70" t="s">
        <v>2</v>
      </c>
      <c r="I2" s="72" t="s">
        <v>3</v>
      </c>
      <c r="J2" s="89" t="s">
        <v>0</v>
      </c>
      <c r="K2" s="90"/>
      <c r="L2" s="65" t="s">
        <v>4</v>
      </c>
      <c r="P2" s="34" t="s">
        <v>21</v>
      </c>
    </row>
    <row r="3" spans="1:18" ht="30" customHeight="1" thickBot="1" x14ac:dyDescent="0.45">
      <c r="A3" s="88"/>
      <c r="B3" s="88"/>
      <c r="C3" s="75"/>
      <c r="D3" s="75"/>
      <c r="E3" s="77"/>
      <c r="F3" s="79"/>
      <c r="G3" s="81"/>
      <c r="H3" s="71"/>
      <c r="I3" s="73"/>
      <c r="J3" s="95" t="s">
        <v>5</v>
      </c>
      <c r="K3" s="96"/>
      <c r="L3" s="66">
        <f>SUMIF(E$4:E$19,"SC活動費",H$4:H$19)</f>
        <v>0</v>
      </c>
      <c r="P3" s="64" t="s">
        <v>5</v>
      </c>
      <c r="Q3" s="26"/>
    </row>
    <row r="4" spans="1:18" ht="30.75" customHeight="1" thickTop="1" x14ac:dyDescent="0.4">
      <c r="A4" s="37" t="s">
        <v>42</v>
      </c>
      <c r="B4" s="37">
        <v>45036</v>
      </c>
      <c r="C4" s="38"/>
      <c r="D4" s="38"/>
      <c r="E4" s="39"/>
      <c r="F4" s="42" t="s">
        <v>26</v>
      </c>
      <c r="G4" s="40">
        <v>50000</v>
      </c>
      <c r="H4" s="40"/>
      <c r="I4" s="41">
        <f>SUM(G4-H4)</f>
        <v>50000</v>
      </c>
      <c r="J4" s="97" t="s">
        <v>6</v>
      </c>
      <c r="K4" s="98"/>
      <c r="L4" s="66">
        <f>SUM(L5:L8)</f>
        <v>0</v>
      </c>
      <c r="P4" s="35" t="s">
        <v>18</v>
      </c>
      <c r="Q4" s="27"/>
    </row>
    <row r="5" spans="1:18" ht="35.25" customHeight="1" x14ac:dyDescent="0.4">
      <c r="A5" s="37" t="s">
        <v>43</v>
      </c>
      <c r="B5" s="37">
        <v>45041</v>
      </c>
      <c r="C5" s="38" t="s">
        <v>23</v>
      </c>
      <c r="D5" s="38">
        <v>45041</v>
      </c>
      <c r="E5" s="39" t="s">
        <v>9</v>
      </c>
      <c r="F5" s="43" t="s">
        <v>41</v>
      </c>
      <c r="G5" s="40"/>
      <c r="H5" s="40">
        <v>8000</v>
      </c>
      <c r="I5" s="41">
        <f>I4+G5-H5</f>
        <v>42000</v>
      </c>
      <c r="J5" s="31"/>
      <c r="K5" s="29" t="s">
        <v>15</v>
      </c>
      <c r="L5" s="66">
        <f>SUMIF(E$7:E$19,"ボランティア給食費",H$7:H$19)</f>
        <v>0</v>
      </c>
      <c r="P5" s="35" t="s">
        <v>8</v>
      </c>
      <c r="Q5" s="27"/>
    </row>
    <row r="6" spans="1:18" ht="35.25" customHeight="1" x14ac:dyDescent="0.4">
      <c r="A6" s="37" t="s">
        <v>44</v>
      </c>
      <c r="B6" s="37">
        <v>45061</v>
      </c>
      <c r="C6" s="37" t="s">
        <v>25</v>
      </c>
      <c r="D6" s="37">
        <v>45056</v>
      </c>
      <c r="E6" s="45" t="s">
        <v>7</v>
      </c>
      <c r="F6" s="46" t="s">
        <v>24</v>
      </c>
      <c r="G6" s="40"/>
      <c r="H6" s="47">
        <v>1128</v>
      </c>
      <c r="I6" s="41">
        <f>I5+G6-H6</f>
        <v>40872</v>
      </c>
      <c r="J6" s="31"/>
      <c r="K6" s="29" t="s">
        <v>8</v>
      </c>
      <c r="L6" s="66">
        <f>SUMIF(E$4:E$19,"ボランティア交通費",H$4:H$19)</f>
        <v>0</v>
      </c>
      <c r="P6" s="35" t="s">
        <v>19</v>
      </c>
      <c r="Q6" s="27"/>
    </row>
    <row r="7" spans="1:18" ht="42.95" customHeight="1" x14ac:dyDescent="0.4">
      <c r="A7" s="52">
        <v>1</v>
      </c>
      <c r="B7" s="52">
        <v>45074</v>
      </c>
      <c r="C7" s="52"/>
      <c r="D7" s="52"/>
      <c r="E7" s="53"/>
      <c r="F7" s="55" t="s">
        <v>40</v>
      </c>
      <c r="G7" s="7">
        <v>50000</v>
      </c>
      <c r="H7" s="6"/>
      <c r="I7" s="54">
        <f>G7-H7</f>
        <v>50000</v>
      </c>
      <c r="J7" s="31"/>
      <c r="K7" s="29" t="s">
        <v>16</v>
      </c>
      <c r="L7" s="66">
        <f>SUMIF(E$7:E$19,"ゲストティーチャー費",H$7:H$19)</f>
        <v>0</v>
      </c>
      <c r="P7" s="36" t="s">
        <v>20</v>
      </c>
      <c r="Q7" s="69" t="s">
        <v>22</v>
      </c>
      <c r="R7" s="69"/>
    </row>
    <row r="8" spans="1:18" ht="42.95" customHeight="1" x14ac:dyDescent="0.4">
      <c r="A8" s="48">
        <v>2</v>
      </c>
      <c r="B8" s="9"/>
      <c r="C8" s="22"/>
      <c r="D8" s="22"/>
      <c r="E8" s="28"/>
      <c r="F8" s="44"/>
      <c r="G8" s="7"/>
      <c r="H8" s="6"/>
      <c r="I8" s="21">
        <f>I7+G8-H8</f>
        <v>50000</v>
      </c>
      <c r="J8" s="32"/>
      <c r="K8" s="29" t="s">
        <v>17</v>
      </c>
      <c r="L8" s="66">
        <f>SUMIF(E$4:E$19,"ボランティア活動費",H$4:H$19)</f>
        <v>0</v>
      </c>
      <c r="P8" s="27"/>
      <c r="Q8" s="69"/>
      <c r="R8" s="69"/>
    </row>
    <row r="9" spans="1:18" ht="42.95" customHeight="1" thickBot="1" x14ac:dyDescent="0.45">
      <c r="A9" s="48">
        <v>3</v>
      </c>
      <c r="B9" s="9"/>
      <c r="C9" s="22"/>
      <c r="D9" s="22"/>
      <c r="E9" s="28"/>
      <c r="F9" s="44"/>
      <c r="G9" s="7"/>
      <c r="H9" s="6"/>
      <c r="I9" s="21">
        <f t="shared" ref="I9:I18" si="0">I8+G9-H9</f>
        <v>50000</v>
      </c>
      <c r="J9" s="82" t="s">
        <v>10</v>
      </c>
      <c r="K9" s="83"/>
      <c r="L9" s="67">
        <f>SUM(L3:L4)</f>
        <v>0</v>
      </c>
    </row>
    <row r="10" spans="1:18" ht="42.95" customHeight="1" x14ac:dyDescent="0.4">
      <c r="A10" s="48">
        <v>4</v>
      </c>
      <c r="B10" s="9"/>
      <c r="C10" s="22"/>
      <c r="D10" s="22"/>
      <c r="E10" s="28"/>
      <c r="F10" s="44"/>
      <c r="G10" s="12"/>
      <c r="H10" s="13"/>
      <c r="I10" s="21">
        <f t="shared" si="0"/>
        <v>50000</v>
      </c>
      <c r="J10" s="1"/>
      <c r="K10" s="1"/>
      <c r="L10" s="4"/>
    </row>
    <row r="11" spans="1:18" ht="42.95" customHeight="1" x14ac:dyDescent="0.4">
      <c r="A11" s="48">
        <v>5</v>
      </c>
      <c r="B11" s="9"/>
      <c r="C11" s="22"/>
      <c r="D11" s="22"/>
      <c r="E11" s="28"/>
      <c r="F11" s="44"/>
      <c r="G11" s="7"/>
      <c r="H11" s="6"/>
      <c r="I11" s="21">
        <f t="shared" si="0"/>
        <v>50000</v>
      </c>
      <c r="J11" s="19"/>
      <c r="K11" s="19"/>
      <c r="L11" s="19"/>
    </row>
    <row r="12" spans="1:18" ht="42.95" customHeight="1" x14ac:dyDescent="0.4">
      <c r="A12" s="48">
        <v>6</v>
      </c>
      <c r="B12" s="9"/>
      <c r="C12" s="22"/>
      <c r="D12" s="22"/>
      <c r="E12" s="28"/>
      <c r="F12" s="44"/>
      <c r="G12" s="10"/>
      <c r="H12" s="11"/>
      <c r="I12" s="21">
        <f t="shared" si="0"/>
        <v>50000</v>
      </c>
      <c r="J12" s="19"/>
      <c r="K12" s="19"/>
      <c r="L12" s="19"/>
    </row>
    <row r="13" spans="1:18" ht="42.95" customHeight="1" x14ac:dyDescent="0.4">
      <c r="A13" s="48">
        <v>7</v>
      </c>
      <c r="B13" s="15"/>
      <c r="C13" s="23"/>
      <c r="D13" s="23"/>
      <c r="E13" s="28"/>
      <c r="F13" s="44"/>
      <c r="G13" s="10"/>
      <c r="H13" s="11"/>
      <c r="I13" s="21">
        <f t="shared" si="0"/>
        <v>50000</v>
      </c>
      <c r="J13" s="19"/>
      <c r="K13" s="19"/>
      <c r="L13" s="19"/>
    </row>
    <row r="14" spans="1:18" ht="42.95" customHeight="1" x14ac:dyDescent="0.4">
      <c r="A14" s="48">
        <v>8</v>
      </c>
      <c r="B14" s="15"/>
      <c r="C14" s="23"/>
      <c r="D14" s="23"/>
      <c r="E14" s="28"/>
      <c r="F14" s="44"/>
      <c r="G14" s="7"/>
      <c r="H14" s="6"/>
      <c r="I14" s="21">
        <f t="shared" si="0"/>
        <v>50000</v>
      </c>
      <c r="J14" s="19"/>
      <c r="K14" s="19"/>
      <c r="L14" s="19"/>
    </row>
    <row r="15" spans="1:18" ht="42.95" customHeight="1" x14ac:dyDescent="0.4">
      <c r="A15" s="48">
        <v>9</v>
      </c>
      <c r="B15" s="15"/>
      <c r="C15" s="23"/>
      <c r="D15" s="23"/>
      <c r="E15" s="28"/>
      <c r="F15" s="44"/>
      <c r="G15" s="12"/>
      <c r="H15" s="16"/>
      <c r="I15" s="21">
        <f t="shared" si="0"/>
        <v>50000</v>
      </c>
      <c r="J15" s="19"/>
      <c r="K15" s="19"/>
      <c r="L15" s="19"/>
    </row>
    <row r="16" spans="1:18" ht="42.95" customHeight="1" x14ac:dyDescent="0.4">
      <c r="A16" s="48">
        <v>10</v>
      </c>
      <c r="B16" s="15"/>
      <c r="C16" s="23"/>
      <c r="D16" s="23"/>
      <c r="E16" s="28"/>
      <c r="F16" s="44"/>
      <c r="G16" s="12"/>
      <c r="H16" s="13"/>
      <c r="I16" s="21">
        <f t="shared" si="0"/>
        <v>50000</v>
      </c>
      <c r="J16" s="19"/>
      <c r="K16" s="19"/>
      <c r="L16" s="19"/>
    </row>
    <row r="17" spans="1:12" ht="42.95" customHeight="1" x14ac:dyDescent="0.4">
      <c r="A17" s="48">
        <v>11</v>
      </c>
      <c r="B17" s="15"/>
      <c r="C17" s="23"/>
      <c r="D17" s="23"/>
      <c r="E17" s="28"/>
      <c r="F17" s="44"/>
      <c r="G17" s="12"/>
      <c r="H17" s="13"/>
      <c r="I17" s="21">
        <f t="shared" si="0"/>
        <v>50000</v>
      </c>
      <c r="J17" s="19"/>
      <c r="K17" s="19"/>
      <c r="L17" s="19"/>
    </row>
    <row r="18" spans="1:12" ht="42.95" customHeight="1" x14ac:dyDescent="0.4">
      <c r="A18" s="48">
        <v>12</v>
      </c>
      <c r="B18" s="15"/>
      <c r="C18" s="24"/>
      <c r="D18" s="24"/>
      <c r="E18" s="28"/>
      <c r="F18" s="44"/>
      <c r="G18" s="17"/>
      <c r="H18" s="18"/>
      <c r="I18" s="21">
        <f t="shared" si="0"/>
        <v>50000</v>
      </c>
      <c r="J18" s="19"/>
      <c r="K18" s="19"/>
      <c r="L18" s="19"/>
    </row>
    <row r="19" spans="1:12" ht="24.95" customHeight="1" x14ac:dyDescent="0.4">
      <c r="A19" s="84"/>
      <c r="B19" s="85"/>
      <c r="C19" s="85"/>
      <c r="D19" s="85"/>
      <c r="E19" s="85"/>
      <c r="F19" s="86"/>
      <c r="G19" s="12">
        <f>SUM(G7:G18)</f>
        <v>50000</v>
      </c>
      <c r="H19" s="13">
        <f>SUM(H8:H18)</f>
        <v>0</v>
      </c>
      <c r="I19" s="8">
        <f>SUM(G19-H19)</f>
        <v>50000</v>
      </c>
      <c r="J19" s="1"/>
      <c r="K19" s="1"/>
      <c r="L19" s="4"/>
    </row>
    <row r="21" spans="1:12" x14ac:dyDescent="0.4">
      <c r="I21" s="20"/>
    </row>
  </sheetData>
  <mergeCells count="16">
    <mergeCell ref="Q8:R8"/>
    <mergeCell ref="A19:F19"/>
    <mergeCell ref="I2:I3"/>
    <mergeCell ref="J2:K2"/>
    <mergeCell ref="J3:K3"/>
    <mergeCell ref="J4:K4"/>
    <mergeCell ref="J9:K9"/>
    <mergeCell ref="B2:B3"/>
    <mergeCell ref="E2:E3"/>
    <mergeCell ref="F2:F3"/>
    <mergeCell ref="G2:G3"/>
    <mergeCell ref="H2:H3"/>
    <mergeCell ref="D2:D3"/>
    <mergeCell ref="C2:C3"/>
    <mergeCell ref="A2:A3"/>
    <mergeCell ref="Q7:R7"/>
  </mergeCells>
  <phoneticPr fontId="3"/>
  <dataValidations count="1">
    <dataValidation type="list" allowBlank="1" showInputMessage="1" showErrorMessage="1" sqref="O7 E4:E18">
      <formula1>$P$3:$P$8</formula1>
    </dataValidation>
  </dataValidations>
  <pageMargins left="0.7" right="0.7" top="0.75" bottom="0.75" header="0.3" footer="0.3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abSelected="1" topLeftCell="A7" zoomScale="70" zoomScaleNormal="70" workbookViewId="0">
      <selection activeCell="B1" sqref="B1"/>
    </sheetView>
  </sheetViews>
  <sheetFormatPr defaultRowHeight="18.75" x14ac:dyDescent="0.4"/>
  <cols>
    <col min="1" max="1" width="6.375" customWidth="1"/>
    <col min="2" max="2" width="6.875" customWidth="1"/>
    <col min="3" max="3" width="12" customWidth="1"/>
    <col min="4" max="4" width="6.875" customWidth="1"/>
    <col min="5" max="5" width="20.625" customWidth="1"/>
    <col min="6" max="6" width="55.5" customWidth="1"/>
    <col min="7" max="7" width="10.25" customWidth="1"/>
    <col min="8" max="8" width="10.375" customWidth="1"/>
    <col min="9" max="9" width="11.125" customWidth="1"/>
    <col min="10" max="10" width="1.625" customWidth="1"/>
    <col min="11" max="11" width="21.5" customWidth="1"/>
    <col min="12" max="12" width="13.875" style="14" customWidth="1"/>
  </cols>
  <sheetData>
    <row r="1" spans="1:18" ht="38.25" customHeight="1" thickBot="1" x14ac:dyDescent="0.55000000000000004">
      <c r="A1" s="25"/>
      <c r="B1" s="25" t="s">
        <v>72</v>
      </c>
      <c r="C1" s="2"/>
      <c r="D1" s="2"/>
      <c r="E1" s="2"/>
      <c r="F1" s="2"/>
      <c r="G1" s="3"/>
      <c r="H1" s="3"/>
      <c r="I1" s="3"/>
      <c r="J1" s="1"/>
      <c r="K1" s="49" t="s">
        <v>29</v>
      </c>
      <c r="L1" s="4"/>
    </row>
    <row r="2" spans="1:18" ht="18" customHeight="1" x14ac:dyDescent="0.4">
      <c r="A2" s="87" t="s">
        <v>27</v>
      </c>
      <c r="B2" s="87" t="s">
        <v>11</v>
      </c>
      <c r="C2" s="74" t="s">
        <v>14</v>
      </c>
      <c r="D2" s="74" t="s">
        <v>12</v>
      </c>
      <c r="E2" s="99" t="s">
        <v>0</v>
      </c>
      <c r="F2" s="78" t="s">
        <v>13</v>
      </c>
      <c r="G2" s="80" t="s">
        <v>1</v>
      </c>
      <c r="H2" s="70" t="s">
        <v>2</v>
      </c>
      <c r="I2" s="72" t="s">
        <v>3</v>
      </c>
      <c r="J2" s="89" t="s">
        <v>0</v>
      </c>
      <c r="K2" s="90"/>
      <c r="L2" s="65" t="s">
        <v>4</v>
      </c>
      <c r="P2" s="34" t="s">
        <v>21</v>
      </c>
    </row>
    <row r="3" spans="1:18" ht="30" customHeight="1" thickBot="1" x14ac:dyDescent="0.45">
      <c r="A3" s="88"/>
      <c r="B3" s="88"/>
      <c r="C3" s="75"/>
      <c r="D3" s="75"/>
      <c r="E3" s="77"/>
      <c r="F3" s="79"/>
      <c r="G3" s="81"/>
      <c r="H3" s="71"/>
      <c r="I3" s="73"/>
      <c r="J3" s="95" t="s">
        <v>5</v>
      </c>
      <c r="K3" s="96"/>
      <c r="L3" s="66">
        <f>SUMIF(E$4:E$19,"SC活動費",H$4:H$19)</f>
        <v>0</v>
      </c>
      <c r="P3" s="64" t="s">
        <v>5</v>
      </c>
      <c r="Q3" s="26"/>
    </row>
    <row r="4" spans="1:18" ht="30.75" customHeight="1" thickTop="1" x14ac:dyDescent="0.4">
      <c r="A4" s="37" t="s">
        <v>28</v>
      </c>
      <c r="B4" s="37">
        <v>45036</v>
      </c>
      <c r="C4" s="38"/>
      <c r="D4" s="38"/>
      <c r="E4" s="39"/>
      <c r="F4" s="42" t="s">
        <v>26</v>
      </c>
      <c r="G4" s="40">
        <v>50000</v>
      </c>
      <c r="H4" s="40"/>
      <c r="I4" s="41">
        <f>SUM(G4-H4)</f>
        <v>50000</v>
      </c>
      <c r="J4" s="97" t="s">
        <v>6</v>
      </c>
      <c r="K4" s="98"/>
      <c r="L4" s="66">
        <f>SUM(L5:L8)</f>
        <v>0</v>
      </c>
      <c r="P4" s="35" t="s">
        <v>18</v>
      </c>
      <c r="Q4" s="27"/>
    </row>
    <row r="5" spans="1:18" ht="35.25" customHeight="1" x14ac:dyDescent="0.4">
      <c r="A5" s="37" t="s">
        <v>28</v>
      </c>
      <c r="B5" s="37">
        <v>45041</v>
      </c>
      <c r="C5" s="38" t="s">
        <v>23</v>
      </c>
      <c r="D5" s="38">
        <v>45041</v>
      </c>
      <c r="E5" s="39" t="s">
        <v>9</v>
      </c>
      <c r="F5" s="43" t="s">
        <v>41</v>
      </c>
      <c r="G5" s="40"/>
      <c r="H5" s="40">
        <v>8000</v>
      </c>
      <c r="I5" s="41">
        <f>I4+G5-H5</f>
        <v>42000</v>
      </c>
      <c r="J5" s="31"/>
      <c r="K5" s="29" t="s">
        <v>15</v>
      </c>
      <c r="L5" s="66">
        <f>SUMIF(E$7:E$19,"ボランティア給食費",H$7:H$19)</f>
        <v>0</v>
      </c>
      <c r="P5" s="35" t="s">
        <v>8</v>
      </c>
      <c r="Q5" s="27"/>
    </row>
    <row r="6" spans="1:18" ht="35.25" customHeight="1" x14ac:dyDescent="0.4">
      <c r="A6" s="37" t="s">
        <v>28</v>
      </c>
      <c r="B6" s="37">
        <v>45061</v>
      </c>
      <c r="C6" s="37" t="s">
        <v>25</v>
      </c>
      <c r="D6" s="37">
        <v>45056</v>
      </c>
      <c r="E6" s="45" t="s">
        <v>7</v>
      </c>
      <c r="F6" s="46" t="s">
        <v>24</v>
      </c>
      <c r="G6" s="40"/>
      <c r="H6" s="47">
        <v>1128</v>
      </c>
      <c r="I6" s="41">
        <f>I5+G6-H6</f>
        <v>40872</v>
      </c>
      <c r="J6" s="31"/>
      <c r="K6" s="29" t="s">
        <v>8</v>
      </c>
      <c r="L6" s="66">
        <f>SUMIF(E$4:E$19,"ボランティア交通費",H$4:H$19)</f>
        <v>0</v>
      </c>
      <c r="P6" s="35" t="s">
        <v>19</v>
      </c>
      <c r="Q6" s="27"/>
    </row>
    <row r="7" spans="1:18" ht="42.95" customHeight="1" x14ac:dyDescent="0.4">
      <c r="A7" s="48">
        <v>1</v>
      </c>
      <c r="B7" s="9"/>
      <c r="C7" s="22"/>
      <c r="D7" s="22"/>
      <c r="E7" s="28"/>
      <c r="F7" s="50" t="s">
        <v>30</v>
      </c>
      <c r="G7" s="10">
        <f>'5月'!I19</f>
        <v>50000</v>
      </c>
      <c r="H7" s="11"/>
      <c r="I7" s="21">
        <f>SUM(G7-H7)</f>
        <v>50000</v>
      </c>
      <c r="J7" s="31"/>
      <c r="K7" s="29" t="s">
        <v>16</v>
      </c>
      <c r="L7" s="66">
        <f>SUMIF(E$7:E$19,"ゲストティーチャー費",H$7:H$19)</f>
        <v>0</v>
      </c>
      <c r="P7" s="36" t="s">
        <v>20</v>
      </c>
      <c r="Q7" s="69" t="s">
        <v>22</v>
      </c>
      <c r="R7" s="69"/>
    </row>
    <row r="8" spans="1:18" ht="42.95" customHeight="1" x14ac:dyDescent="0.4">
      <c r="A8" s="48">
        <v>2</v>
      </c>
      <c r="B8" s="9"/>
      <c r="C8" s="22"/>
      <c r="D8" s="22"/>
      <c r="E8" s="28"/>
      <c r="F8" s="44"/>
      <c r="G8" s="7"/>
      <c r="H8" s="6"/>
      <c r="I8" s="21">
        <f>I7+G8-H8</f>
        <v>50000</v>
      </c>
      <c r="J8" s="32"/>
      <c r="K8" s="29" t="s">
        <v>17</v>
      </c>
      <c r="L8" s="66">
        <f>SUMIF(E$4:E$19,"ボランティア活動費",H$4:H$19)</f>
        <v>0</v>
      </c>
      <c r="P8" s="27"/>
      <c r="Q8" s="69"/>
      <c r="R8" s="69"/>
    </row>
    <row r="9" spans="1:18" ht="42.95" customHeight="1" thickBot="1" x14ac:dyDescent="0.45">
      <c r="A9" s="48">
        <v>3</v>
      </c>
      <c r="B9" s="9"/>
      <c r="C9" s="22"/>
      <c r="D9" s="22"/>
      <c r="E9" s="28"/>
      <c r="F9" s="44"/>
      <c r="G9" s="7"/>
      <c r="H9" s="6"/>
      <c r="I9" s="21">
        <f t="shared" ref="I9:I18" si="0">I8+G9-H9</f>
        <v>50000</v>
      </c>
      <c r="J9" s="82" t="s">
        <v>10</v>
      </c>
      <c r="K9" s="83"/>
      <c r="L9" s="67">
        <f>SUM(L3:L4)</f>
        <v>0</v>
      </c>
    </row>
    <row r="10" spans="1:18" ht="42.95" customHeight="1" x14ac:dyDescent="0.4">
      <c r="A10" s="48">
        <v>4</v>
      </c>
      <c r="B10" s="9"/>
      <c r="C10" s="22"/>
      <c r="D10" s="22"/>
      <c r="E10" s="28"/>
      <c r="F10" s="44"/>
      <c r="G10" s="12"/>
      <c r="H10" s="13"/>
      <c r="I10" s="21">
        <f t="shared" si="0"/>
        <v>50000</v>
      </c>
      <c r="J10" s="1"/>
      <c r="K10" s="1"/>
      <c r="L10" s="4"/>
    </row>
    <row r="11" spans="1:18" ht="42.95" customHeight="1" x14ac:dyDescent="0.4">
      <c r="A11" s="48">
        <v>5</v>
      </c>
      <c r="B11" s="9"/>
      <c r="C11" s="22"/>
      <c r="D11" s="22"/>
      <c r="E11" s="28"/>
      <c r="F11" s="44"/>
      <c r="G11" s="7"/>
      <c r="H11" s="6"/>
      <c r="I11" s="21">
        <f t="shared" si="0"/>
        <v>50000</v>
      </c>
      <c r="J11" s="19"/>
      <c r="K11" s="19"/>
      <c r="L11" s="19"/>
    </row>
    <row r="12" spans="1:18" ht="42.95" customHeight="1" x14ac:dyDescent="0.4">
      <c r="A12" s="48">
        <v>6</v>
      </c>
      <c r="B12" s="9"/>
      <c r="C12" s="22"/>
      <c r="D12" s="22"/>
      <c r="E12" s="28"/>
      <c r="F12" s="44"/>
      <c r="G12" s="10"/>
      <c r="H12" s="11"/>
      <c r="I12" s="21">
        <f t="shared" si="0"/>
        <v>50000</v>
      </c>
      <c r="J12" s="19"/>
      <c r="K12" s="19"/>
      <c r="L12" s="19"/>
    </row>
    <row r="13" spans="1:18" ht="42.95" customHeight="1" x14ac:dyDescent="0.4">
      <c r="A13" s="48">
        <v>7</v>
      </c>
      <c r="B13" s="15"/>
      <c r="C13" s="23"/>
      <c r="D13" s="23"/>
      <c r="E13" s="28"/>
      <c r="F13" s="44"/>
      <c r="G13" s="10"/>
      <c r="H13" s="11"/>
      <c r="I13" s="21">
        <f t="shared" si="0"/>
        <v>50000</v>
      </c>
      <c r="J13" s="19"/>
      <c r="K13" s="19"/>
      <c r="L13" s="19"/>
    </row>
    <row r="14" spans="1:18" ht="42.95" customHeight="1" x14ac:dyDescent="0.4">
      <c r="A14" s="48">
        <v>8</v>
      </c>
      <c r="B14" s="15"/>
      <c r="C14" s="23"/>
      <c r="D14" s="23"/>
      <c r="E14" s="28"/>
      <c r="F14" s="44"/>
      <c r="G14" s="7"/>
      <c r="H14" s="6"/>
      <c r="I14" s="21">
        <f t="shared" si="0"/>
        <v>50000</v>
      </c>
      <c r="J14" s="19"/>
      <c r="K14" s="19"/>
      <c r="L14" s="19"/>
    </row>
    <row r="15" spans="1:18" ht="42.95" customHeight="1" x14ac:dyDescent="0.4">
      <c r="A15" s="48">
        <v>9</v>
      </c>
      <c r="B15" s="15"/>
      <c r="C15" s="23"/>
      <c r="D15" s="23"/>
      <c r="E15" s="28"/>
      <c r="F15" s="44"/>
      <c r="G15" s="12"/>
      <c r="H15" s="16"/>
      <c r="I15" s="21">
        <f t="shared" si="0"/>
        <v>50000</v>
      </c>
      <c r="J15" s="19"/>
      <c r="K15" s="19"/>
      <c r="L15" s="19"/>
    </row>
    <row r="16" spans="1:18" ht="42.95" customHeight="1" x14ac:dyDescent="0.4">
      <c r="A16" s="48">
        <v>10</v>
      </c>
      <c r="B16" s="15"/>
      <c r="C16" s="23"/>
      <c r="D16" s="23"/>
      <c r="E16" s="28"/>
      <c r="F16" s="44"/>
      <c r="G16" s="12"/>
      <c r="H16" s="13"/>
      <c r="I16" s="21">
        <f t="shared" si="0"/>
        <v>50000</v>
      </c>
      <c r="J16" s="19"/>
      <c r="K16" s="19"/>
      <c r="L16" s="19"/>
    </row>
    <row r="17" spans="1:12" ht="42.95" customHeight="1" x14ac:dyDescent="0.4">
      <c r="A17" s="48">
        <v>11</v>
      </c>
      <c r="B17" s="15"/>
      <c r="C17" s="23"/>
      <c r="D17" s="23"/>
      <c r="E17" s="28"/>
      <c r="F17" s="44"/>
      <c r="G17" s="12"/>
      <c r="H17" s="13"/>
      <c r="I17" s="21">
        <f t="shared" si="0"/>
        <v>50000</v>
      </c>
      <c r="J17" s="19"/>
      <c r="K17" s="19"/>
      <c r="L17" s="19"/>
    </row>
    <row r="18" spans="1:12" ht="42.95" customHeight="1" x14ac:dyDescent="0.4">
      <c r="A18" s="48">
        <v>12</v>
      </c>
      <c r="B18" s="15"/>
      <c r="C18" s="24"/>
      <c r="D18" s="24"/>
      <c r="E18" s="28"/>
      <c r="F18" s="44"/>
      <c r="G18" s="17"/>
      <c r="H18" s="18"/>
      <c r="I18" s="21">
        <f t="shared" si="0"/>
        <v>50000</v>
      </c>
      <c r="J18" s="19"/>
      <c r="K18" s="19"/>
      <c r="L18" s="19"/>
    </row>
    <row r="19" spans="1:12" ht="40.5" customHeight="1" x14ac:dyDescent="0.4">
      <c r="A19" s="84"/>
      <c r="B19" s="85"/>
      <c r="C19" s="85"/>
      <c r="D19" s="85"/>
      <c r="E19" s="85"/>
      <c r="F19" s="86"/>
      <c r="G19" s="12">
        <f>SUM(G7:G18)</f>
        <v>50000</v>
      </c>
      <c r="H19" s="13">
        <f>SUM(H7:H18)</f>
        <v>0</v>
      </c>
      <c r="I19" s="8">
        <f>SUM(G19-H19)</f>
        <v>50000</v>
      </c>
      <c r="J19" s="1"/>
      <c r="K19" s="1"/>
      <c r="L19" s="4"/>
    </row>
    <row r="21" spans="1:12" x14ac:dyDescent="0.4">
      <c r="I21" s="20"/>
    </row>
  </sheetData>
  <mergeCells count="16">
    <mergeCell ref="J9:K9"/>
    <mergeCell ref="A19:F19"/>
    <mergeCell ref="A2:A3"/>
    <mergeCell ref="B2:B3"/>
    <mergeCell ref="J2:K2"/>
    <mergeCell ref="J3:K3"/>
    <mergeCell ref="J4:K4"/>
    <mergeCell ref="Q8:R8"/>
    <mergeCell ref="H2:H3"/>
    <mergeCell ref="I2:I3"/>
    <mergeCell ref="C2:C3"/>
    <mergeCell ref="D2:D3"/>
    <mergeCell ref="E2:E3"/>
    <mergeCell ref="F2:F3"/>
    <mergeCell ref="G2:G3"/>
    <mergeCell ref="Q7:R7"/>
  </mergeCells>
  <phoneticPr fontId="3"/>
  <dataValidations count="1">
    <dataValidation type="list" allowBlank="1" showInputMessage="1" showErrorMessage="1" sqref="O7 E4:E18">
      <formula1>$P$3:$P$8</formula1>
    </dataValidation>
  </dataValidations>
  <pageMargins left="0.7" right="0.7" top="0.75" bottom="0.75" header="0.3" footer="0.3"/>
  <pageSetup paperSize="9"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zoomScale="70" zoomScaleNormal="70" workbookViewId="0">
      <selection activeCell="G8" sqref="G8"/>
    </sheetView>
  </sheetViews>
  <sheetFormatPr defaultRowHeight="18.75" x14ac:dyDescent="0.4"/>
  <cols>
    <col min="1" max="1" width="6.375" customWidth="1"/>
    <col min="2" max="2" width="6.875" customWidth="1"/>
    <col min="3" max="3" width="12" customWidth="1"/>
    <col min="4" max="4" width="6.875" customWidth="1"/>
    <col min="5" max="5" width="21" customWidth="1"/>
    <col min="6" max="6" width="53.75" customWidth="1"/>
    <col min="7" max="7" width="10.25" customWidth="1"/>
    <col min="8" max="8" width="10.375" customWidth="1"/>
    <col min="9" max="9" width="11.125" customWidth="1"/>
    <col min="10" max="10" width="1.625" customWidth="1"/>
    <col min="11" max="11" width="21.5" customWidth="1"/>
    <col min="12" max="12" width="13.875" style="14" customWidth="1"/>
  </cols>
  <sheetData>
    <row r="1" spans="1:18" ht="38.25" customHeight="1" thickBot="1" x14ac:dyDescent="0.55000000000000004">
      <c r="A1" s="25"/>
      <c r="B1" s="25" t="s">
        <v>61</v>
      </c>
      <c r="C1" s="2"/>
      <c r="D1" s="2"/>
      <c r="E1" s="2"/>
      <c r="F1" s="2"/>
      <c r="G1" s="3"/>
      <c r="H1" s="3"/>
      <c r="I1" s="3"/>
      <c r="J1" s="1"/>
      <c r="K1" s="49" t="s">
        <v>29</v>
      </c>
      <c r="L1" s="4"/>
    </row>
    <row r="2" spans="1:18" ht="18" customHeight="1" x14ac:dyDescent="0.4">
      <c r="A2" s="87" t="s">
        <v>27</v>
      </c>
      <c r="B2" s="87" t="s">
        <v>11</v>
      </c>
      <c r="C2" s="74" t="s">
        <v>14</v>
      </c>
      <c r="D2" s="74" t="s">
        <v>12</v>
      </c>
      <c r="E2" s="99" t="s">
        <v>0</v>
      </c>
      <c r="F2" s="78" t="s">
        <v>13</v>
      </c>
      <c r="G2" s="80" t="s">
        <v>1</v>
      </c>
      <c r="H2" s="70" t="s">
        <v>2</v>
      </c>
      <c r="I2" s="72" t="s">
        <v>3</v>
      </c>
      <c r="J2" s="89" t="s">
        <v>0</v>
      </c>
      <c r="K2" s="90"/>
      <c r="L2" s="65" t="s">
        <v>4</v>
      </c>
      <c r="P2" s="34" t="s">
        <v>21</v>
      </c>
    </row>
    <row r="3" spans="1:18" ht="30" customHeight="1" thickBot="1" x14ac:dyDescent="0.45">
      <c r="A3" s="88"/>
      <c r="B3" s="88"/>
      <c r="C3" s="75"/>
      <c r="D3" s="75"/>
      <c r="E3" s="77"/>
      <c r="F3" s="79"/>
      <c r="G3" s="81"/>
      <c r="H3" s="71"/>
      <c r="I3" s="73"/>
      <c r="J3" s="95" t="s">
        <v>5</v>
      </c>
      <c r="K3" s="96"/>
      <c r="L3" s="66">
        <f>SUMIF(E$4:E$19,"SC活動費",H$4:H$19)</f>
        <v>0</v>
      </c>
      <c r="P3" s="64" t="s">
        <v>5</v>
      </c>
      <c r="Q3" s="26"/>
    </row>
    <row r="4" spans="1:18" ht="30.75" customHeight="1" thickTop="1" x14ac:dyDescent="0.4">
      <c r="A4" s="37" t="s">
        <v>28</v>
      </c>
      <c r="B4" s="37">
        <v>45036</v>
      </c>
      <c r="C4" s="38"/>
      <c r="D4" s="38"/>
      <c r="E4" s="39"/>
      <c r="F4" s="42" t="s">
        <v>26</v>
      </c>
      <c r="G4" s="40">
        <v>50000</v>
      </c>
      <c r="H4" s="40"/>
      <c r="I4" s="41">
        <f>SUM(G4-H4)</f>
        <v>50000</v>
      </c>
      <c r="J4" s="97" t="s">
        <v>6</v>
      </c>
      <c r="K4" s="98"/>
      <c r="L4" s="66">
        <f>SUM(L5:L8)</f>
        <v>0</v>
      </c>
      <c r="P4" s="35" t="s">
        <v>18</v>
      </c>
      <c r="Q4" s="27"/>
    </row>
    <row r="5" spans="1:18" ht="35.25" customHeight="1" x14ac:dyDescent="0.4">
      <c r="A5" s="37" t="s">
        <v>28</v>
      </c>
      <c r="B5" s="37">
        <v>45041</v>
      </c>
      <c r="C5" s="38" t="s">
        <v>23</v>
      </c>
      <c r="D5" s="38">
        <v>45041</v>
      </c>
      <c r="E5" s="39" t="s">
        <v>9</v>
      </c>
      <c r="F5" s="43" t="s">
        <v>41</v>
      </c>
      <c r="G5" s="40"/>
      <c r="H5" s="40">
        <v>8000</v>
      </c>
      <c r="I5" s="41">
        <f>I4+G5-H5</f>
        <v>42000</v>
      </c>
      <c r="J5" s="31"/>
      <c r="K5" s="29" t="s">
        <v>15</v>
      </c>
      <c r="L5" s="66">
        <f>SUMIF(E$7:E$19,"ボランティア給食費",H$7:H$19)</f>
        <v>0</v>
      </c>
      <c r="P5" s="35" t="s">
        <v>8</v>
      </c>
      <c r="Q5" s="27"/>
    </row>
    <row r="6" spans="1:18" ht="35.25" customHeight="1" x14ac:dyDescent="0.4">
      <c r="A6" s="37" t="s">
        <v>28</v>
      </c>
      <c r="B6" s="37">
        <v>45061</v>
      </c>
      <c r="C6" s="37" t="s">
        <v>25</v>
      </c>
      <c r="D6" s="37">
        <v>45056</v>
      </c>
      <c r="E6" s="45" t="s">
        <v>7</v>
      </c>
      <c r="F6" s="46" t="s">
        <v>24</v>
      </c>
      <c r="G6" s="40"/>
      <c r="H6" s="47">
        <v>1128</v>
      </c>
      <c r="I6" s="41">
        <f>I5+G6-H6</f>
        <v>40872</v>
      </c>
      <c r="J6" s="31"/>
      <c r="K6" s="29" t="s">
        <v>8</v>
      </c>
      <c r="L6" s="66">
        <f>SUMIF(E$4:E$19,"ボランティア交通費",H$4:H$19)</f>
        <v>0</v>
      </c>
      <c r="P6" s="35" t="s">
        <v>19</v>
      </c>
      <c r="Q6" s="27"/>
    </row>
    <row r="7" spans="1:18" ht="42.95" customHeight="1" x14ac:dyDescent="0.4">
      <c r="A7" s="48">
        <v>1</v>
      </c>
      <c r="B7" s="9"/>
      <c r="C7" s="22"/>
      <c r="D7" s="22"/>
      <c r="E7" s="28"/>
      <c r="F7" s="50" t="s">
        <v>31</v>
      </c>
      <c r="G7" s="10">
        <f>'６月'!I19</f>
        <v>50000</v>
      </c>
      <c r="H7" s="11"/>
      <c r="I7" s="21">
        <f>SUM(G7-H7)</f>
        <v>50000</v>
      </c>
      <c r="J7" s="31"/>
      <c r="K7" s="29" t="s">
        <v>16</v>
      </c>
      <c r="L7" s="66">
        <f>SUMIF(E$7:E$19,"ゲストティーチャー費",H$7:H$19)</f>
        <v>0</v>
      </c>
      <c r="P7" s="36" t="s">
        <v>20</v>
      </c>
      <c r="Q7" s="69" t="s">
        <v>22</v>
      </c>
      <c r="R7" s="69"/>
    </row>
    <row r="8" spans="1:18" ht="42.95" customHeight="1" x14ac:dyDescent="0.4">
      <c r="A8" s="48">
        <v>2</v>
      </c>
      <c r="B8" s="9"/>
      <c r="C8" s="22"/>
      <c r="D8" s="22"/>
      <c r="E8" s="28"/>
      <c r="F8" s="44"/>
      <c r="G8" s="7"/>
      <c r="H8" s="6"/>
      <c r="I8" s="21">
        <f>I7+G8-H8</f>
        <v>50000</v>
      </c>
      <c r="J8" s="32"/>
      <c r="K8" s="29" t="s">
        <v>17</v>
      </c>
      <c r="L8" s="66">
        <f>SUMIF(E$4:E$19,"ボランティア活動費",H$4:H$19)</f>
        <v>0</v>
      </c>
      <c r="P8" s="27"/>
      <c r="Q8" s="69"/>
      <c r="R8" s="69"/>
    </row>
    <row r="9" spans="1:18" ht="42.95" customHeight="1" thickBot="1" x14ac:dyDescent="0.45">
      <c r="A9" s="48">
        <v>3</v>
      </c>
      <c r="B9" s="9"/>
      <c r="C9" s="22"/>
      <c r="D9" s="22"/>
      <c r="E9" s="28"/>
      <c r="F9" s="44"/>
      <c r="G9" s="7"/>
      <c r="H9" s="6"/>
      <c r="I9" s="21">
        <f t="shared" ref="I9:I18" si="0">I8+G9-H9</f>
        <v>50000</v>
      </c>
      <c r="J9" s="82" t="s">
        <v>10</v>
      </c>
      <c r="K9" s="83"/>
      <c r="L9" s="67">
        <f>SUM(L3:L4)</f>
        <v>0</v>
      </c>
    </row>
    <row r="10" spans="1:18" ht="42.95" customHeight="1" x14ac:dyDescent="0.4">
      <c r="A10" s="48">
        <v>4</v>
      </c>
      <c r="B10" s="9"/>
      <c r="C10" s="22"/>
      <c r="D10" s="22"/>
      <c r="E10" s="28"/>
      <c r="F10" s="44"/>
      <c r="G10" s="12"/>
      <c r="H10" s="13"/>
      <c r="I10" s="21">
        <f t="shared" si="0"/>
        <v>50000</v>
      </c>
      <c r="J10" s="1"/>
      <c r="K10" s="1"/>
      <c r="L10" s="4"/>
    </row>
    <row r="11" spans="1:18" ht="42.95" customHeight="1" x14ac:dyDescent="0.4">
      <c r="A11" s="48">
        <v>5</v>
      </c>
      <c r="B11" s="9"/>
      <c r="C11" s="22"/>
      <c r="D11" s="22"/>
      <c r="E11" s="28"/>
      <c r="F11" s="44"/>
      <c r="G11" s="7"/>
      <c r="H11" s="6"/>
      <c r="I11" s="21">
        <f t="shared" si="0"/>
        <v>50000</v>
      </c>
      <c r="J11" s="19"/>
      <c r="K11" s="19"/>
      <c r="L11" s="19"/>
    </row>
    <row r="12" spans="1:18" ht="42.95" customHeight="1" x14ac:dyDescent="0.4">
      <c r="A12" s="48">
        <v>6</v>
      </c>
      <c r="B12" s="9"/>
      <c r="C12" s="22"/>
      <c r="D12" s="22"/>
      <c r="E12" s="28"/>
      <c r="F12" s="44"/>
      <c r="G12" s="10"/>
      <c r="H12" s="11"/>
      <c r="I12" s="21">
        <f t="shared" si="0"/>
        <v>50000</v>
      </c>
      <c r="J12" s="19"/>
      <c r="K12" s="19"/>
      <c r="L12" s="19"/>
    </row>
    <row r="13" spans="1:18" ht="42.95" customHeight="1" x14ac:dyDescent="0.4">
      <c r="A13" s="48">
        <v>7</v>
      </c>
      <c r="B13" s="15"/>
      <c r="C13" s="23"/>
      <c r="D13" s="23"/>
      <c r="E13" s="28"/>
      <c r="F13" s="44"/>
      <c r="G13" s="10"/>
      <c r="H13" s="11"/>
      <c r="I13" s="21">
        <f t="shared" si="0"/>
        <v>50000</v>
      </c>
      <c r="J13" s="19"/>
      <c r="K13" s="19"/>
      <c r="L13" s="19"/>
    </row>
    <row r="14" spans="1:18" ht="42.95" customHeight="1" x14ac:dyDescent="0.4">
      <c r="A14" s="48">
        <v>8</v>
      </c>
      <c r="B14" s="15"/>
      <c r="C14" s="23"/>
      <c r="D14" s="23"/>
      <c r="E14" s="28"/>
      <c r="F14" s="44"/>
      <c r="G14" s="7"/>
      <c r="H14" s="6"/>
      <c r="I14" s="21">
        <f t="shared" si="0"/>
        <v>50000</v>
      </c>
      <c r="J14" s="19"/>
      <c r="K14" s="19"/>
      <c r="L14" s="19"/>
    </row>
    <row r="15" spans="1:18" ht="42.95" customHeight="1" x14ac:dyDescent="0.4">
      <c r="A15" s="48">
        <v>9</v>
      </c>
      <c r="B15" s="15"/>
      <c r="C15" s="23"/>
      <c r="D15" s="23"/>
      <c r="E15" s="28"/>
      <c r="F15" s="44"/>
      <c r="G15" s="12"/>
      <c r="H15" s="16"/>
      <c r="I15" s="21">
        <f t="shared" si="0"/>
        <v>50000</v>
      </c>
      <c r="J15" s="19"/>
      <c r="K15" s="19"/>
      <c r="L15" s="19"/>
    </row>
    <row r="16" spans="1:18" ht="42.95" customHeight="1" x14ac:dyDescent="0.4">
      <c r="A16" s="48">
        <v>10</v>
      </c>
      <c r="B16" s="15"/>
      <c r="C16" s="23"/>
      <c r="D16" s="23"/>
      <c r="E16" s="28"/>
      <c r="F16" s="44"/>
      <c r="G16" s="12"/>
      <c r="H16" s="13"/>
      <c r="I16" s="21">
        <f t="shared" si="0"/>
        <v>50000</v>
      </c>
      <c r="J16" s="19"/>
      <c r="K16" s="19"/>
      <c r="L16" s="19"/>
    </row>
    <row r="17" spans="1:12" ht="42.95" customHeight="1" x14ac:dyDescent="0.4">
      <c r="A17" s="48">
        <v>11</v>
      </c>
      <c r="B17" s="15"/>
      <c r="C17" s="23"/>
      <c r="D17" s="23"/>
      <c r="E17" s="28"/>
      <c r="F17" s="44"/>
      <c r="G17" s="12"/>
      <c r="H17" s="13"/>
      <c r="I17" s="21">
        <f t="shared" si="0"/>
        <v>50000</v>
      </c>
      <c r="J17" s="19"/>
      <c r="K17" s="19"/>
      <c r="L17" s="19"/>
    </row>
    <row r="18" spans="1:12" ht="42.95" customHeight="1" x14ac:dyDescent="0.4">
      <c r="A18" s="48">
        <v>12</v>
      </c>
      <c r="B18" s="15"/>
      <c r="C18" s="24"/>
      <c r="D18" s="24"/>
      <c r="E18" s="28"/>
      <c r="F18" s="44"/>
      <c r="G18" s="17"/>
      <c r="H18" s="18"/>
      <c r="I18" s="21">
        <f t="shared" si="0"/>
        <v>50000</v>
      </c>
      <c r="J18" s="19"/>
      <c r="K18" s="19"/>
      <c r="L18" s="19"/>
    </row>
    <row r="19" spans="1:12" ht="24.95" customHeight="1" x14ac:dyDescent="0.4">
      <c r="A19" s="84"/>
      <c r="B19" s="85"/>
      <c r="C19" s="85"/>
      <c r="D19" s="85"/>
      <c r="E19" s="85"/>
      <c r="F19" s="86"/>
      <c r="G19" s="12">
        <f>SUM(G7:G18)</f>
        <v>50000</v>
      </c>
      <c r="H19" s="13">
        <f>SUM(H7:H18)</f>
        <v>0</v>
      </c>
      <c r="I19" s="8">
        <f>SUM(G19-H19)</f>
        <v>50000</v>
      </c>
      <c r="J19" s="1"/>
      <c r="K19" s="1"/>
      <c r="L19" s="4"/>
    </row>
    <row r="21" spans="1:12" x14ac:dyDescent="0.4">
      <c r="I21" s="20"/>
    </row>
  </sheetData>
  <mergeCells count="16">
    <mergeCell ref="J9:K9"/>
    <mergeCell ref="A19:F19"/>
    <mergeCell ref="A2:A3"/>
    <mergeCell ref="B2:B3"/>
    <mergeCell ref="J2:K2"/>
    <mergeCell ref="J3:K3"/>
    <mergeCell ref="J4:K4"/>
    <mergeCell ref="Q8:R8"/>
    <mergeCell ref="H2:H3"/>
    <mergeCell ref="I2:I3"/>
    <mergeCell ref="C2:C3"/>
    <mergeCell ref="D2:D3"/>
    <mergeCell ref="E2:E3"/>
    <mergeCell ref="F2:F3"/>
    <mergeCell ref="G2:G3"/>
    <mergeCell ref="Q7:R7"/>
  </mergeCells>
  <phoneticPr fontId="3"/>
  <dataValidations count="1">
    <dataValidation type="list" allowBlank="1" showInputMessage="1" showErrorMessage="1" sqref="O7 E4:E18">
      <formula1>$P$3:$P$8</formula1>
    </dataValidation>
  </dataValidations>
  <pageMargins left="0.7" right="0.7" top="0.75" bottom="0.75" header="0.3" footer="0.3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zoomScale="70" zoomScaleNormal="70" workbookViewId="0">
      <selection activeCell="G8" sqref="G8"/>
    </sheetView>
  </sheetViews>
  <sheetFormatPr defaultRowHeight="18.75" x14ac:dyDescent="0.4"/>
  <cols>
    <col min="1" max="1" width="6.375" customWidth="1"/>
    <col min="2" max="2" width="6.875" customWidth="1"/>
    <col min="3" max="3" width="12" customWidth="1"/>
    <col min="4" max="4" width="6.875" customWidth="1"/>
    <col min="5" max="5" width="19.75" customWidth="1"/>
    <col min="6" max="6" width="56.625" customWidth="1"/>
    <col min="7" max="7" width="10.25" customWidth="1"/>
    <col min="8" max="8" width="10.375" customWidth="1"/>
    <col min="9" max="9" width="11.125" customWidth="1"/>
    <col min="10" max="10" width="1.625" customWidth="1"/>
    <col min="11" max="11" width="21.5" customWidth="1"/>
    <col min="12" max="12" width="13.875" style="14" customWidth="1"/>
  </cols>
  <sheetData>
    <row r="1" spans="1:18" ht="38.25" customHeight="1" thickBot="1" x14ac:dyDescent="0.55000000000000004">
      <c r="A1" s="25"/>
      <c r="B1" s="25" t="s">
        <v>62</v>
      </c>
      <c r="C1" s="2"/>
      <c r="D1" s="2"/>
      <c r="E1" s="2"/>
      <c r="F1" s="2"/>
      <c r="G1" s="3"/>
      <c r="H1" s="3"/>
      <c r="I1" s="3"/>
      <c r="J1" s="1"/>
      <c r="K1" s="49" t="s">
        <v>29</v>
      </c>
      <c r="L1" s="4"/>
    </row>
    <row r="2" spans="1:18" ht="18" customHeight="1" x14ac:dyDescent="0.4">
      <c r="A2" s="87" t="s">
        <v>27</v>
      </c>
      <c r="B2" s="87" t="s">
        <v>11</v>
      </c>
      <c r="C2" s="74" t="s">
        <v>14</v>
      </c>
      <c r="D2" s="74" t="s">
        <v>12</v>
      </c>
      <c r="E2" s="99" t="s">
        <v>0</v>
      </c>
      <c r="F2" s="78" t="s">
        <v>13</v>
      </c>
      <c r="G2" s="80" t="s">
        <v>1</v>
      </c>
      <c r="H2" s="70" t="s">
        <v>2</v>
      </c>
      <c r="I2" s="72" t="s">
        <v>3</v>
      </c>
      <c r="J2" s="89" t="s">
        <v>0</v>
      </c>
      <c r="K2" s="90"/>
      <c r="L2" s="65" t="s">
        <v>4</v>
      </c>
      <c r="P2" s="34" t="s">
        <v>21</v>
      </c>
    </row>
    <row r="3" spans="1:18" ht="30" customHeight="1" thickBot="1" x14ac:dyDescent="0.45">
      <c r="A3" s="88"/>
      <c r="B3" s="88"/>
      <c r="C3" s="75"/>
      <c r="D3" s="75"/>
      <c r="E3" s="77"/>
      <c r="F3" s="79"/>
      <c r="G3" s="81"/>
      <c r="H3" s="71"/>
      <c r="I3" s="73"/>
      <c r="J3" s="95" t="s">
        <v>5</v>
      </c>
      <c r="K3" s="96"/>
      <c r="L3" s="66">
        <f>SUMIF(E$4:E$19,"SC活動費",H$4:H$19)</f>
        <v>0</v>
      </c>
      <c r="P3" s="64" t="s">
        <v>5</v>
      </c>
      <c r="Q3" s="26"/>
    </row>
    <row r="4" spans="1:18" ht="30.75" customHeight="1" thickTop="1" x14ac:dyDescent="0.4">
      <c r="A4" s="37" t="s">
        <v>28</v>
      </c>
      <c r="B4" s="37">
        <v>45036</v>
      </c>
      <c r="C4" s="38"/>
      <c r="D4" s="38"/>
      <c r="E4" s="39"/>
      <c r="F4" s="42" t="s">
        <v>26</v>
      </c>
      <c r="G4" s="40">
        <v>50000</v>
      </c>
      <c r="H4" s="40"/>
      <c r="I4" s="41">
        <f>SUM(G4-H4)</f>
        <v>50000</v>
      </c>
      <c r="J4" s="97" t="s">
        <v>6</v>
      </c>
      <c r="K4" s="98"/>
      <c r="L4" s="66">
        <f>SUM(L5:L8)</f>
        <v>0</v>
      </c>
      <c r="P4" s="35" t="s">
        <v>18</v>
      </c>
      <c r="Q4" s="27"/>
    </row>
    <row r="5" spans="1:18" ht="35.25" customHeight="1" x14ac:dyDescent="0.4">
      <c r="A5" s="37" t="s">
        <v>28</v>
      </c>
      <c r="B5" s="37">
        <v>45041</v>
      </c>
      <c r="C5" s="38" t="s">
        <v>23</v>
      </c>
      <c r="D5" s="38">
        <v>45041</v>
      </c>
      <c r="E5" s="39" t="s">
        <v>9</v>
      </c>
      <c r="F5" s="43" t="s">
        <v>41</v>
      </c>
      <c r="G5" s="40"/>
      <c r="H5" s="40">
        <v>8000</v>
      </c>
      <c r="I5" s="41">
        <f>I4+G5-H5</f>
        <v>42000</v>
      </c>
      <c r="J5" s="31"/>
      <c r="K5" s="29" t="s">
        <v>15</v>
      </c>
      <c r="L5" s="66">
        <f>SUMIF(E$7:E$19,"ボランティア給食費",H$7:H$19)</f>
        <v>0</v>
      </c>
      <c r="P5" s="35" t="s">
        <v>8</v>
      </c>
      <c r="Q5" s="27"/>
    </row>
    <row r="6" spans="1:18" ht="35.25" customHeight="1" x14ac:dyDescent="0.4">
      <c r="A6" s="37" t="s">
        <v>28</v>
      </c>
      <c r="B6" s="37">
        <v>45061</v>
      </c>
      <c r="C6" s="37" t="s">
        <v>25</v>
      </c>
      <c r="D6" s="37">
        <v>45056</v>
      </c>
      <c r="E6" s="45" t="s">
        <v>7</v>
      </c>
      <c r="F6" s="46" t="s">
        <v>24</v>
      </c>
      <c r="G6" s="40"/>
      <c r="H6" s="47">
        <v>1128</v>
      </c>
      <c r="I6" s="41">
        <f>I5+G6-H6</f>
        <v>40872</v>
      </c>
      <c r="J6" s="31"/>
      <c r="K6" s="29" t="s">
        <v>8</v>
      </c>
      <c r="L6" s="66">
        <f>SUMIF(E$4:E$19,"ボランティア交通費",H$4:H$19)</f>
        <v>0</v>
      </c>
      <c r="P6" s="35" t="s">
        <v>19</v>
      </c>
      <c r="Q6" s="27"/>
    </row>
    <row r="7" spans="1:18" ht="42.95" customHeight="1" x14ac:dyDescent="0.4">
      <c r="A7" s="48">
        <v>1</v>
      </c>
      <c r="B7" s="9"/>
      <c r="C7" s="22"/>
      <c r="D7" s="22"/>
      <c r="E7" s="28"/>
      <c r="F7" s="50" t="s">
        <v>32</v>
      </c>
      <c r="G7" s="10">
        <f>'７月'!I19</f>
        <v>50000</v>
      </c>
      <c r="H7" s="11"/>
      <c r="I7" s="21">
        <f>SUM(G7-H7)</f>
        <v>50000</v>
      </c>
      <c r="J7" s="31"/>
      <c r="K7" s="29" t="s">
        <v>16</v>
      </c>
      <c r="L7" s="66">
        <f>SUMIF(E$7:E$19,"ゲストティーチャー費",H$7:H$19)</f>
        <v>0</v>
      </c>
      <c r="P7" s="36" t="s">
        <v>20</v>
      </c>
      <c r="Q7" s="69" t="s">
        <v>22</v>
      </c>
      <c r="R7" s="69"/>
    </row>
    <row r="8" spans="1:18" ht="42.95" customHeight="1" x14ac:dyDescent="0.4">
      <c r="A8" s="48">
        <v>2</v>
      </c>
      <c r="B8" s="9"/>
      <c r="C8" s="22"/>
      <c r="D8" s="22"/>
      <c r="E8" s="28"/>
      <c r="F8" s="44"/>
      <c r="G8" s="7"/>
      <c r="H8" s="6"/>
      <c r="I8" s="21">
        <f>I7+G8-H8</f>
        <v>50000</v>
      </c>
      <c r="J8" s="32"/>
      <c r="K8" s="29" t="s">
        <v>17</v>
      </c>
      <c r="L8" s="66">
        <f>SUMIF(E$4:E$19,"ボランティア活動費",H$4:H$19)</f>
        <v>0</v>
      </c>
      <c r="P8" s="27"/>
      <c r="Q8" s="69"/>
      <c r="R8" s="69"/>
    </row>
    <row r="9" spans="1:18" ht="42.95" customHeight="1" thickBot="1" x14ac:dyDescent="0.45">
      <c r="A9" s="48">
        <v>3</v>
      </c>
      <c r="B9" s="9"/>
      <c r="C9" s="22"/>
      <c r="D9" s="22"/>
      <c r="E9" s="28"/>
      <c r="F9" s="44"/>
      <c r="G9" s="7"/>
      <c r="H9" s="6"/>
      <c r="I9" s="21">
        <f t="shared" ref="I9:I18" si="0">I8+G9-H9</f>
        <v>50000</v>
      </c>
      <c r="J9" s="82" t="s">
        <v>10</v>
      </c>
      <c r="K9" s="83"/>
      <c r="L9" s="67">
        <f>SUM(L3:L4)</f>
        <v>0</v>
      </c>
    </row>
    <row r="10" spans="1:18" ht="42.95" customHeight="1" x14ac:dyDescent="0.4">
      <c r="A10" s="48">
        <v>4</v>
      </c>
      <c r="B10" s="9"/>
      <c r="C10" s="22"/>
      <c r="D10" s="22"/>
      <c r="E10" s="28"/>
      <c r="F10" s="44"/>
      <c r="G10" s="12"/>
      <c r="H10" s="13"/>
      <c r="I10" s="21">
        <f t="shared" si="0"/>
        <v>50000</v>
      </c>
      <c r="J10" s="1"/>
      <c r="K10" s="1"/>
      <c r="L10" s="4"/>
      <c r="O10" s="68"/>
    </row>
    <row r="11" spans="1:18" ht="42.95" customHeight="1" x14ac:dyDescent="0.4">
      <c r="A11" s="48">
        <v>5</v>
      </c>
      <c r="B11" s="9"/>
      <c r="C11" s="22"/>
      <c r="D11" s="22"/>
      <c r="E11" s="28"/>
      <c r="F11" s="44"/>
      <c r="G11" s="7"/>
      <c r="H11" s="6"/>
      <c r="I11" s="21">
        <f t="shared" si="0"/>
        <v>50000</v>
      </c>
      <c r="J11" s="19"/>
      <c r="K11" s="19"/>
      <c r="L11" s="19"/>
    </row>
    <row r="12" spans="1:18" ht="42.95" customHeight="1" x14ac:dyDescent="0.4">
      <c r="A12" s="48">
        <v>6</v>
      </c>
      <c r="B12" s="9"/>
      <c r="C12" s="22"/>
      <c r="D12" s="22"/>
      <c r="E12" s="28"/>
      <c r="F12" s="44"/>
      <c r="G12" s="10"/>
      <c r="H12" s="11"/>
      <c r="I12" s="21">
        <f t="shared" si="0"/>
        <v>50000</v>
      </c>
      <c r="J12" s="19"/>
      <c r="K12" s="19"/>
      <c r="L12" s="19"/>
    </row>
    <row r="13" spans="1:18" ht="42.95" customHeight="1" x14ac:dyDescent="0.4">
      <c r="A13" s="48">
        <v>7</v>
      </c>
      <c r="B13" s="15"/>
      <c r="C13" s="23"/>
      <c r="D13" s="23"/>
      <c r="E13" s="28"/>
      <c r="F13" s="44"/>
      <c r="G13" s="10"/>
      <c r="H13" s="11"/>
      <c r="I13" s="21">
        <f t="shared" si="0"/>
        <v>50000</v>
      </c>
      <c r="J13" s="19"/>
      <c r="K13" s="19"/>
      <c r="L13" s="19"/>
    </row>
    <row r="14" spans="1:18" ht="42.95" customHeight="1" x14ac:dyDescent="0.4">
      <c r="A14" s="48">
        <v>8</v>
      </c>
      <c r="B14" s="15"/>
      <c r="C14" s="23"/>
      <c r="D14" s="23"/>
      <c r="E14" s="28"/>
      <c r="F14" s="44"/>
      <c r="G14" s="7"/>
      <c r="H14" s="6"/>
      <c r="I14" s="21">
        <f t="shared" si="0"/>
        <v>50000</v>
      </c>
      <c r="J14" s="19"/>
      <c r="K14" s="19"/>
      <c r="L14" s="19"/>
    </row>
    <row r="15" spans="1:18" ht="42.95" customHeight="1" x14ac:dyDescent="0.4">
      <c r="A15" s="48">
        <v>9</v>
      </c>
      <c r="B15" s="15"/>
      <c r="C15" s="23"/>
      <c r="D15" s="23"/>
      <c r="E15" s="28"/>
      <c r="F15" s="44"/>
      <c r="G15" s="12"/>
      <c r="H15" s="16"/>
      <c r="I15" s="21">
        <f t="shared" si="0"/>
        <v>50000</v>
      </c>
      <c r="J15" s="19"/>
      <c r="K15" s="19"/>
      <c r="L15" s="19"/>
    </row>
    <row r="16" spans="1:18" ht="42.95" customHeight="1" x14ac:dyDescent="0.4">
      <c r="A16" s="48">
        <v>10</v>
      </c>
      <c r="B16" s="15"/>
      <c r="C16" s="23"/>
      <c r="D16" s="23"/>
      <c r="E16" s="28"/>
      <c r="F16" s="44"/>
      <c r="G16" s="12"/>
      <c r="H16" s="13"/>
      <c r="I16" s="21">
        <f t="shared" si="0"/>
        <v>50000</v>
      </c>
      <c r="J16" s="19"/>
      <c r="K16" s="19"/>
      <c r="L16" s="19"/>
    </row>
    <row r="17" spans="1:12" ht="42.95" customHeight="1" x14ac:dyDescent="0.4">
      <c r="A17" s="48">
        <v>11</v>
      </c>
      <c r="B17" s="15"/>
      <c r="C17" s="23"/>
      <c r="D17" s="23"/>
      <c r="E17" s="28"/>
      <c r="F17" s="44"/>
      <c r="G17" s="12"/>
      <c r="H17" s="13"/>
      <c r="I17" s="21">
        <f t="shared" si="0"/>
        <v>50000</v>
      </c>
      <c r="J17" s="19"/>
      <c r="K17" s="19"/>
      <c r="L17" s="19"/>
    </row>
    <row r="18" spans="1:12" ht="42.95" customHeight="1" x14ac:dyDescent="0.4">
      <c r="A18" s="48">
        <v>12</v>
      </c>
      <c r="B18" s="15"/>
      <c r="C18" s="24"/>
      <c r="D18" s="24"/>
      <c r="E18" s="28"/>
      <c r="F18" s="44"/>
      <c r="G18" s="17"/>
      <c r="H18" s="18"/>
      <c r="I18" s="21">
        <f t="shared" si="0"/>
        <v>50000</v>
      </c>
      <c r="J18" s="19"/>
      <c r="K18" s="19"/>
      <c r="L18" s="19"/>
    </row>
    <row r="19" spans="1:12" ht="24.95" customHeight="1" x14ac:dyDescent="0.4">
      <c r="A19" s="84"/>
      <c r="B19" s="85"/>
      <c r="C19" s="85"/>
      <c r="D19" s="85"/>
      <c r="E19" s="85"/>
      <c r="F19" s="86"/>
      <c r="G19" s="12">
        <f>SUM(G7:G18)</f>
        <v>50000</v>
      </c>
      <c r="H19" s="13">
        <f>SUM(H7:H18)</f>
        <v>0</v>
      </c>
      <c r="I19" s="8">
        <f>SUM(G19-H19)</f>
        <v>50000</v>
      </c>
      <c r="J19" s="1"/>
      <c r="K19" s="1"/>
      <c r="L19" s="4"/>
    </row>
    <row r="21" spans="1:12" x14ac:dyDescent="0.4">
      <c r="I21" s="20"/>
    </row>
  </sheetData>
  <mergeCells count="16">
    <mergeCell ref="J9:K9"/>
    <mergeCell ref="A19:F19"/>
    <mergeCell ref="A2:A3"/>
    <mergeCell ref="B2:B3"/>
    <mergeCell ref="J2:K2"/>
    <mergeCell ref="J3:K3"/>
    <mergeCell ref="J4:K4"/>
    <mergeCell ref="Q8:R8"/>
    <mergeCell ref="H2:H3"/>
    <mergeCell ref="I2:I3"/>
    <mergeCell ref="C2:C3"/>
    <mergeCell ref="D2:D3"/>
    <mergeCell ref="E2:E3"/>
    <mergeCell ref="F2:F3"/>
    <mergeCell ref="G2:G3"/>
    <mergeCell ref="Q7:R7"/>
  </mergeCells>
  <phoneticPr fontId="3"/>
  <dataValidations count="1">
    <dataValidation type="list" allowBlank="1" showInputMessage="1" showErrorMessage="1" sqref="O7 E4:E18">
      <formula1>$P$3:$P$8</formula1>
    </dataValidation>
  </dataValidations>
  <pageMargins left="0.7" right="0.7" top="0.75" bottom="0.75" header="0.3" footer="0.3"/>
  <pageSetup paperSize="9"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zoomScale="70" zoomScaleNormal="70" workbookViewId="0">
      <selection activeCell="G8" sqref="G8"/>
    </sheetView>
  </sheetViews>
  <sheetFormatPr defaultRowHeight="18.75" x14ac:dyDescent="0.4"/>
  <cols>
    <col min="1" max="1" width="6.375" customWidth="1"/>
    <col min="2" max="2" width="6.875" customWidth="1"/>
    <col min="3" max="3" width="12" customWidth="1"/>
    <col min="4" max="4" width="6.875" customWidth="1"/>
    <col min="5" max="5" width="21.125" customWidth="1"/>
    <col min="6" max="6" width="56.75" customWidth="1"/>
    <col min="7" max="7" width="10.25" customWidth="1"/>
    <col min="8" max="8" width="10.375" customWidth="1"/>
    <col min="9" max="9" width="11.125" customWidth="1"/>
    <col min="10" max="10" width="1.625" customWidth="1"/>
    <col min="11" max="11" width="21.5" customWidth="1"/>
    <col min="12" max="12" width="13.875" style="14" customWidth="1"/>
  </cols>
  <sheetData>
    <row r="1" spans="1:18" ht="38.25" customHeight="1" thickBot="1" x14ac:dyDescent="0.55000000000000004">
      <c r="A1" s="25"/>
      <c r="B1" s="25" t="s">
        <v>63</v>
      </c>
      <c r="C1" s="2"/>
      <c r="D1" s="2"/>
      <c r="E1" s="2"/>
      <c r="F1" s="2"/>
      <c r="G1" s="3"/>
      <c r="H1" s="3"/>
      <c r="I1" s="3"/>
      <c r="J1" s="1"/>
      <c r="K1" s="49" t="s">
        <v>29</v>
      </c>
      <c r="L1" s="4"/>
    </row>
    <row r="2" spans="1:18" ht="18" customHeight="1" x14ac:dyDescent="0.4">
      <c r="A2" s="87" t="s">
        <v>27</v>
      </c>
      <c r="B2" s="87" t="s">
        <v>11</v>
      </c>
      <c r="C2" s="74" t="s">
        <v>14</v>
      </c>
      <c r="D2" s="74" t="s">
        <v>12</v>
      </c>
      <c r="E2" s="99" t="s">
        <v>0</v>
      </c>
      <c r="F2" s="78" t="s">
        <v>13</v>
      </c>
      <c r="G2" s="80" t="s">
        <v>1</v>
      </c>
      <c r="H2" s="70" t="s">
        <v>2</v>
      </c>
      <c r="I2" s="72" t="s">
        <v>3</v>
      </c>
      <c r="J2" s="89" t="s">
        <v>0</v>
      </c>
      <c r="K2" s="90"/>
      <c r="L2" s="65" t="s">
        <v>4</v>
      </c>
      <c r="P2" s="34" t="s">
        <v>21</v>
      </c>
    </row>
    <row r="3" spans="1:18" ht="30" customHeight="1" thickBot="1" x14ac:dyDescent="0.45">
      <c r="A3" s="88"/>
      <c r="B3" s="88"/>
      <c r="C3" s="75"/>
      <c r="D3" s="75"/>
      <c r="E3" s="77"/>
      <c r="F3" s="79"/>
      <c r="G3" s="81"/>
      <c r="H3" s="71"/>
      <c r="I3" s="73"/>
      <c r="J3" s="95" t="s">
        <v>5</v>
      </c>
      <c r="K3" s="96"/>
      <c r="L3" s="66">
        <f>SUMIF(E$4:E$19,"SC活動費",H$4:H$19)</f>
        <v>0</v>
      </c>
      <c r="P3" s="64" t="s">
        <v>5</v>
      </c>
      <c r="Q3" s="26"/>
    </row>
    <row r="4" spans="1:18" ht="30.75" customHeight="1" thickTop="1" x14ac:dyDescent="0.4">
      <c r="A4" s="37" t="s">
        <v>28</v>
      </c>
      <c r="B4" s="37">
        <v>45036</v>
      </c>
      <c r="C4" s="38"/>
      <c r="D4" s="38"/>
      <c r="E4" s="39"/>
      <c r="F4" s="42" t="s">
        <v>26</v>
      </c>
      <c r="G4" s="40">
        <v>50000</v>
      </c>
      <c r="H4" s="40"/>
      <c r="I4" s="41">
        <f>SUM(G4-H4)</f>
        <v>50000</v>
      </c>
      <c r="J4" s="97" t="s">
        <v>6</v>
      </c>
      <c r="K4" s="98"/>
      <c r="L4" s="66">
        <f>SUM(L5:L8)</f>
        <v>0</v>
      </c>
      <c r="P4" s="35" t="s">
        <v>18</v>
      </c>
      <c r="Q4" s="27"/>
    </row>
    <row r="5" spans="1:18" ht="35.25" customHeight="1" x14ac:dyDescent="0.4">
      <c r="A5" s="37" t="s">
        <v>28</v>
      </c>
      <c r="B5" s="37">
        <v>45041</v>
      </c>
      <c r="C5" s="38" t="s">
        <v>23</v>
      </c>
      <c r="D5" s="38">
        <v>45041</v>
      </c>
      <c r="E5" s="39" t="s">
        <v>9</v>
      </c>
      <c r="F5" s="43" t="s">
        <v>41</v>
      </c>
      <c r="G5" s="40"/>
      <c r="H5" s="40">
        <v>8000</v>
      </c>
      <c r="I5" s="41">
        <f>I4+G5-H5</f>
        <v>42000</v>
      </c>
      <c r="J5" s="31"/>
      <c r="K5" s="29" t="s">
        <v>15</v>
      </c>
      <c r="L5" s="66">
        <f>SUMIF(E$7:E$19,"ボランティア給食費",H$7:H$19)</f>
        <v>0</v>
      </c>
      <c r="P5" s="35" t="s">
        <v>8</v>
      </c>
      <c r="Q5" s="27"/>
    </row>
    <row r="6" spans="1:18" ht="35.25" customHeight="1" x14ac:dyDescent="0.4">
      <c r="A6" s="37" t="s">
        <v>28</v>
      </c>
      <c r="B6" s="37">
        <v>45061</v>
      </c>
      <c r="C6" s="37" t="s">
        <v>25</v>
      </c>
      <c r="D6" s="37">
        <v>45056</v>
      </c>
      <c r="E6" s="45" t="s">
        <v>7</v>
      </c>
      <c r="F6" s="46" t="s">
        <v>24</v>
      </c>
      <c r="G6" s="40"/>
      <c r="H6" s="47">
        <v>1128</v>
      </c>
      <c r="I6" s="41">
        <f>I5+G6-H6</f>
        <v>40872</v>
      </c>
      <c r="J6" s="31"/>
      <c r="K6" s="29" t="s">
        <v>8</v>
      </c>
      <c r="L6" s="66">
        <f>SUMIF(E$4:E$19,"ボランティア交通費",H$4:H$19)</f>
        <v>0</v>
      </c>
      <c r="P6" s="35" t="s">
        <v>19</v>
      </c>
      <c r="Q6" s="27"/>
    </row>
    <row r="7" spans="1:18" ht="42.95" customHeight="1" x14ac:dyDescent="0.4">
      <c r="A7" s="48">
        <v>1</v>
      </c>
      <c r="B7" s="9"/>
      <c r="C7" s="22"/>
      <c r="D7" s="22"/>
      <c r="E7" s="28"/>
      <c r="F7" s="50" t="s">
        <v>33</v>
      </c>
      <c r="G7" s="10">
        <f>'８月'!I19</f>
        <v>50000</v>
      </c>
      <c r="H7" s="11"/>
      <c r="I7" s="21">
        <f>SUM(G7-H7)</f>
        <v>50000</v>
      </c>
      <c r="J7" s="31"/>
      <c r="K7" s="29" t="s">
        <v>16</v>
      </c>
      <c r="L7" s="66">
        <f>SUMIF(E$7:E$19,"ゲストティーチャー費",H$7:H$19)</f>
        <v>0</v>
      </c>
      <c r="P7" s="36" t="s">
        <v>20</v>
      </c>
      <c r="Q7" s="69" t="s">
        <v>22</v>
      </c>
      <c r="R7" s="69"/>
    </row>
    <row r="8" spans="1:18" ht="42.95" customHeight="1" x14ac:dyDescent="0.4">
      <c r="A8" s="48">
        <v>2</v>
      </c>
      <c r="B8" s="9"/>
      <c r="C8" s="22"/>
      <c r="D8" s="22"/>
      <c r="E8" s="28"/>
      <c r="F8" s="44"/>
      <c r="G8" s="7"/>
      <c r="H8" s="6"/>
      <c r="I8" s="21">
        <f>I7+G8-H8</f>
        <v>50000</v>
      </c>
      <c r="J8" s="32"/>
      <c r="K8" s="29" t="s">
        <v>17</v>
      </c>
      <c r="L8" s="66">
        <f>SUMIF(E$4:E$19,"ボランティア活動費",H$4:H$19)</f>
        <v>0</v>
      </c>
      <c r="P8" s="27"/>
      <c r="Q8" s="69"/>
      <c r="R8" s="69"/>
    </row>
    <row r="9" spans="1:18" ht="42.95" customHeight="1" thickBot="1" x14ac:dyDescent="0.45">
      <c r="A9" s="48">
        <v>3</v>
      </c>
      <c r="B9" s="9"/>
      <c r="C9" s="22"/>
      <c r="D9" s="22"/>
      <c r="E9" s="28"/>
      <c r="F9" s="44"/>
      <c r="G9" s="7"/>
      <c r="H9" s="6"/>
      <c r="I9" s="21">
        <f t="shared" ref="I9:I18" si="0">I8+G9-H9</f>
        <v>50000</v>
      </c>
      <c r="J9" s="82" t="s">
        <v>10</v>
      </c>
      <c r="K9" s="83"/>
      <c r="L9" s="67">
        <f>SUM(L3:L4)</f>
        <v>0</v>
      </c>
    </row>
    <row r="10" spans="1:18" ht="42.95" customHeight="1" x14ac:dyDescent="0.4">
      <c r="A10" s="48">
        <v>4</v>
      </c>
      <c r="B10" s="9"/>
      <c r="C10" s="22"/>
      <c r="D10" s="22"/>
      <c r="E10" s="28"/>
      <c r="F10" s="44"/>
      <c r="G10" s="12"/>
      <c r="H10" s="13"/>
      <c r="I10" s="21">
        <f t="shared" si="0"/>
        <v>50000</v>
      </c>
      <c r="J10" s="1"/>
      <c r="K10" s="1"/>
      <c r="L10" s="4"/>
    </row>
    <row r="11" spans="1:18" ht="42.95" customHeight="1" x14ac:dyDescent="0.4">
      <c r="A11" s="48">
        <v>5</v>
      </c>
      <c r="B11" s="9"/>
      <c r="C11" s="22"/>
      <c r="D11" s="22"/>
      <c r="E11" s="28"/>
      <c r="F11" s="44"/>
      <c r="G11" s="7"/>
      <c r="H11" s="6"/>
      <c r="I11" s="21">
        <f t="shared" si="0"/>
        <v>50000</v>
      </c>
      <c r="J11" s="19"/>
      <c r="K11" s="19"/>
      <c r="L11" s="19"/>
    </row>
    <row r="12" spans="1:18" ht="42.95" customHeight="1" x14ac:dyDescent="0.4">
      <c r="A12" s="48">
        <v>6</v>
      </c>
      <c r="B12" s="9"/>
      <c r="C12" s="22"/>
      <c r="D12" s="22"/>
      <c r="E12" s="28"/>
      <c r="F12" s="44"/>
      <c r="G12" s="10"/>
      <c r="H12" s="11"/>
      <c r="I12" s="21">
        <f t="shared" si="0"/>
        <v>50000</v>
      </c>
      <c r="J12" s="19"/>
      <c r="K12" s="19"/>
      <c r="L12" s="19"/>
    </row>
    <row r="13" spans="1:18" ht="42.95" customHeight="1" x14ac:dyDescent="0.4">
      <c r="A13" s="48">
        <v>7</v>
      </c>
      <c r="B13" s="15"/>
      <c r="C13" s="23"/>
      <c r="D13" s="23"/>
      <c r="E13" s="28"/>
      <c r="F13" s="44"/>
      <c r="G13" s="10"/>
      <c r="H13" s="11"/>
      <c r="I13" s="21">
        <f t="shared" si="0"/>
        <v>50000</v>
      </c>
      <c r="J13" s="19"/>
      <c r="K13" s="19"/>
      <c r="L13" s="19"/>
    </row>
    <row r="14" spans="1:18" ht="42.95" customHeight="1" x14ac:dyDescent="0.4">
      <c r="A14" s="48">
        <v>8</v>
      </c>
      <c r="B14" s="15"/>
      <c r="C14" s="23"/>
      <c r="D14" s="23"/>
      <c r="E14" s="28"/>
      <c r="F14" s="44"/>
      <c r="G14" s="7"/>
      <c r="H14" s="6"/>
      <c r="I14" s="21">
        <f t="shared" si="0"/>
        <v>50000</v>
      </c>
      <c r="J14" s="19"/>
      <c r="K14" s="19"/>
      <c r="L14" s="19"/>
    </row>
    <row r="15" spans="1:18" ht="42.95" customHeight="1" x14ac:dyDescent="0.4">
      <c r="A15" s="48">
        <v>9</v>
      </c>
      <c r="B15" s="15"/>
      <c r="C15" s="23"/>
      <c r="D15" s="23"/>
      <c r="E15" s="28"/>
      <c r="F15" s="44"/>
      <c r="G15" s="12"/>
      <c r="H15" s="16"/>
      <c r="I15" s="21">
        <f t="shared" si="0"/>
        <v>50000</v>
      </c>
      <c r="J15" s="19"/>
      <c r="K15" s="19"/>
      <c r="L15" s="19"/>
    </row>
    <row r="16" spans="1:18" ht="42.95" customHeight="1" x14ac:dyDescent="0.4">
      <c r="A16" s="48">
        <v>10</v>
      </c>
      <c r="B16" s="15"/>
      <c r="C16" s="23"/>
      <c r="D16" s="23"/>
      <c r="E16" s="28"/>
      <c r="F16" s="44"/>
      <c r="G16" s="12"/>
      <c r="H16" s="13"/>
      <c r="I16" s="21">
        <f t="shared" si="0"/>
        <v>50000</v>
      </c>
      <c r="J16" s="19"/>
      <c r="K16" s="19"/>
      <c r="L16" s="19"/>
    </row>
    <row r="17" spans="1:12" ht="42.95" customHeight="1" x14ac:dyDescent="0.4">
      <c r="A17" s="48">
        <v>11</v>
      </c>
      <c r="B17" s="15"/>
      <c r="C17" s="23"/>
      <c r="D17" s="23"/>
      <c r="E17" s="28"/>
      <c r="F17" s="44"/>
      <c r="G17" s="12"/>
      <c r="H17" s="13"/>
      <c r="I17" s="21">
        <f t="shared" si="0"/>
        <v>50000</v>
      </c>
      <c r="J17" s="19"/>
      <c r="K17" s="19"/>
      <c r="L17" s="19"/>
    </row>
    <row r="18" spans="1:12" ht="42.95" customHeight="1" x14ac:dyDescent="0.4">
      <c r="A18" s="48">
        <v>12</v>
      </c>
      <c r="B18" s="15"/>
      <c r="C18" s="24"/>
      <c r="D18" s="24"/>
      <c r="E18" s="28"/>
      <c r="F18" s="44"/>
      <c r="G18" s="17"/>
      <c r="H18" s="18"/>
      <c r="I18" s="21">
        <f t="shared" si="0"/>
        <v>50000</v>
      </c>
      <c r="J18" s="19"/>
      <c r="K18" s="19"/>
      <c r="L18" s="19"/>
    </row>
    <row r="19" spans="1:12" ht="24.95" customHeight="1" x14ac:dyDescent="0.4">
      <c r="A19" s="84"/>
      <c r="B19" s="85"/>
      <c r="C19" s="85"/>
      <c r="D19" s="85"/>
      <c r="E19" s="85"/>
      <c r="F19" s="86"/>
      <c r="G19" s="12">
        <f>SUM(G7:G18)</f>
        <v>50000</v>
      </c>
      <c r="H19" s="13">
        <f>SUM(H7:H18)</f>
        <v>0</v>
      </c>
      <c r="I19" s="8">
        <f>SUM(G19-H19)</f>
        <v>50000</v>
      </c>
      <c r="J19" s="1"/>
      <c r="K19" s="1"/>
      <c r="L19" s="4"/>
    </row>
    <row r="21" spans="1:12" x14ac:dyDescent="0.4">
      <c r="I21" s="20"/>
    </row>
  </sheetData>
  <mergeCells count="16">
    <mergeCell ref="J9:K9"/>
    <mergeCell ref="A19:F19"/>
    <mergeCell ref="A2:A3"/>
    <mergeCell ref="B2:B3"/>
    <mergeCell ref="J2:K2"/>
    <mergeCell ref="J3:K3"/>
    <mergeCell ref="J4:K4"/>
    <mergeCell ref="Q8:R8"/>
    <mergeCell ref="H2:H3"/>
    <mergeCell ref="I2:I3"/>
    <mergeCell ref="C2:C3"/>
    <mergeCell ref="D2:D3"/>
    <mergeCell ref="E2:E3"/>
    <mergeCell ref="F2:F3"/>
    <mergeCell ref="G2:G3"/>
    <mergeCell ref="Q7:R7"/>
  </mergeCells>
  <phoneticPr fontId="3"/>
  <dataValidations count="1">
    <dataValidation type="list" allowBlank="1" showInputMessage="1" showErrorMessage="1" sqref="O7 E4:E18">
      <formula1>$P$3:$P$8</formula1>
    </dataValidation>
  </dataValidations>
  <pageMargins left="0.7" right="0.7" top="0.75" bottom="0.75" header="0.3" footer="0.3"/>
  <pageSetup paperSize="9" scale="6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opLeftCell="A10" zoomScale="70" zoomScaleNormal="70" workbookViewId="0">
      <selection activeCell="G8" sqref="G8"/>
    </sheetView>
  </sheetViews>
  <sheetFormatPr defaultRowHeight="18.75" x14ac:dyDescent="0.4"/>
  <cols>
    <col min="1" max="1" width="6.375" customWidth="1"/>
    <col min="2" max="2" width="6.875" customWidth="1"/>
    <col min="3" max="3" width="12" customWidth="1"/>
    <col min="4" max="4" width="6.875" customWidth="1"/>
    <col min="5" max="5" width="21.125" customWidth="1"/>
    <col min="6" max="6" width="56.25" customWidth="1"/>
    <col min="7" max="7" width="10.25" customWidth="1"/>
    <col min="8" max="8" width="10.375" customWidth="1"/>
    <col min="9" max="9" width="11.125" customWidth="1"/>
    <col min="10" max="10" width="1.625" customWidth="1"/>
    <col min="11" max="11" width="21.5" customWidth="1"/>
    <col min="12" max="12" width="13.875" style="14" customWidth="1"/>
  </cols>
  <sheetData>
    <row r="1" spans="1:18" ht="38.25" customHeight="1" thickBot="1" x14ac:dyDescent="0.55000000000000004">
      <c r="A1" s="25"/>
      <c r="B1" s="25" t="s">
        <v>64</v>
      </c>
      <c r="C1" s="2"/>
      <c r="D1" s="2"/>
      <c r="E1" s="2"/>
      <c r="F1" s="2"/>
      <c r="G1" s="3"/>
      <c r="H1" s="3"/>
      <c r="I1" s="3"/>
      <c r="J1" s="1"/>
      <c r="K1" s="49" t="s">
        <v>29</v>
      </c>
      <c r="L1" s="4"/>
    </row>
    <row r="2" spans="1:18" ht="18" customHeight="1" x14ac:dyDescent="0.4">
      <c r="A2" s="87" t="s">
        <v>27</v>
      </c>
      <c r="B2" s="87" t="s">
        <v>11</v>
      </c>
      <c r="C2" s="74" t="s">
        <v>14</v>
      </c>
      <c r="D2" s="74" t="s">
        <v>12</v>
      </c>
      <c r="E2" s="99" t="s">
        <v>0</v>
      </c>
      <c r="F2" s="78" t="s">
        <v>13</v>
      </c>
      <c r="G2" s="80" t="s">
        <v>1</v>
      </c>
      <c r="H2" s="70" t="s">
        <v>2</v>
      </c>
      <c r="I2" s="72" t="s">
        <v>3</v>
      </c>
      <c r="J2" s="89" t="s">
        <v>0</v>
      </c>
      <c r="K2" s="90"/>
      <c r="L2" s="65" t="s">
        <v>4</v>
      </c>
      <c r="P2" s="34" t="s">
        <v>21</v>
      </c>
    </row>
    <row r="3" spans="1:18" ht="30" customHeight="1" thickBot="1" x14ac:dyDescent="0.45">
      <c r="A3" s="88"/>
      <c r="B3" s="88"/>
      <c r="C3" s="75"/>
      <c r="D3" s="75"/>
      <c r="E3" s="77"/>
      <c r="F3" s="79"/>
      <c r="G3" s="81"/>
      <c r="H3" s="71"/>
      <c r="I3" s="73"/>
      <c r="J3" s="95" t="s">
        <v>5</v>
      </c>
      <c r="K3" s="96"/>
      <c r="L3" s="66">
        <f>SUMIF(E$4:E$19,"SC活動費",H$4:H$19)</f>
        <v>0</v>
      </c>
      <c r="P3" s="64" t="s">
        <v>5</v>
      </c>
      <c r="Q3" s="26"/>
    </row>
    <row r="4" spans="1:18" ht="30.75" customHeight="1" thickTop="1" x14ac:dyDescent="0.4">
      <c r="A4" s="37" t="s">
        <v>28</v>
      </c>
      <c r="B4" s="37">
        <v>45036</v>
      </c>
      <c r="C4" s="38"/>
      <c r="D4" s="38"/>
      <c r="E4" s="39"/>
      <c r="F4" s="42" t="s">
        <v>26</v>
      </c>
      <c r="G4" s="40">
        <v>50000</v>
      </c>
      <c r="H4" s="40"/>
      <c r="I4" s="41">
        <f>SUM(G4-H4)</f>
        <v>50000</v>
      </c>
      <c r="J4" s="97" t="s">
        <v>6</v>
      </c>
      <c r="K4" s="98"/>
      <c r="L4" s="66">
        <f>SUM(L5:L8)</f>
        <v>0</v>
      </c>
      <c r="P4" s="35" t="s">
        <v>18</v>
      </c>
      <c r="Q4" s="27"/>
    </row>
    <row r="5" spans="1:18" ht="35.25" customHeight="1" x14ac:dyDescent="0.4">
      <c r="A5" s="37" t="s">
        <v>28</v>
      </c>
      <c r="B5" s="37">
        <v>45041</v>
      </c>
      <c r="C5" s="38" t="s">
        <v>23</v>
      </c>
      <c r="D5" s="38">
        <v>45041</v>
      </c>
      <c r="E5" s="39" t="s">
        <v>9</v>
      </c>
      <c r="F5" s="43" t="s">
        <v>41</v>
      </c>
      <c r="G5" s="40"/>
      <c r="H5" s="40">
        <v>8000</v>
      </c>
      <c r="I5" s="41">
        <f>I4+G5-H5</f>
        <v>42000</v>
      </c>
      <c r="J5" s="31"/>
      <c r="K5" s="29" t="s">
        <v>15</v>
      </c>
      <c r="L5" s="66">
        <f>SUMIF(E$7:E$19,"ボランティア給食費",H$7:H$19)</f>
        <v>0</v>
      </c>
      <c r="P5" s="35" t="s">
        <v>8</v>
      </c>
      <c r="Q5" s="27"/>
    </row>
    <row r="6" spans="1:18" ht="35.25" customHeight="1" x14ac:dyDescent="0.4">
      <c r="A6" s="37" t="s">
        <v>28</v>
      </c>
      <c r="B6" s="37">
        <v>45061</v>
      </c>
      <c r="C6" s="37" t="s">
        <v>25</v>
      </c>
      <c r="D6" s="37">
        <v>45056</v>
      </c>
      <c r="E6" s="45" t="s">
        <v>7</v>
      </c>
      <c r="F6" s="46" t="s">
        <v>24</v>
      </c>
      <c r="G6" s="40"/>
      <c r="H6" s="47">
        <v>1128</v>
      </c>
      <c r="I6" s="41">
        <f>I5+G6-H6</f>
        <v>40872</v>
      </c>
      <c r="J6" s="31"/>
      <c r="K6" s="29" t="s">
        <v>8</v>
      </c>
      <c r="L6" s="66">
        <f>SUMIF(E$4:E$19,"ボランティア交通費",H$4:H$19)</f>
        <v>0</v>
      </c>
      <c r="P6" s="35" t="s">
        <v>19</v>
      </c>
      <c r="Q6" s="27"/>
    </row>
    <row r="7" spans="1:18" ht="42.95" customHeight="1" x14ac:dyDescent="0.4">
      <c r="A7" s="48">
        <v>1</v>
      </c>
      <c r="B7" s="9"/>
      <c r="C7" s="22"/>
      <c r="D7" s="22"/>
      <c r="E7" s="28"/>
      <c r="F7" s="50" t="s">
        <v>34</v>
      </c>
      <c r="G7" s="10">
        <f>'９月'!I19</f>
        <v>50000</v>
      </c>
      <c r="H7" s="11"/>
      <c r="I7" s="21">
        <f>SUM(G7-H7)</f>
        <v>50000</v>
      </c>
      <c r="J7" s="31"/>
      <c r="K7" s="29" t="s">
        <v>16</v>
      </c>
      <c r="L7" s="66">
        <f>SUMIF(E$7:E$19,"ゲストティーチャー費",H$7:H$19)</f>
        <v>0</v>
      </c>
      <c r="P7" s="36" t="s">
        <v>20</v>
      </c>
      <c r="Q7" s="69" t="s">
        <v>22</v>
      </c>
      <c r="R7" s="69"/>
    </row>
    <row r="8" spans="1:18" ht="42.95" customHeight="1" x14ac:dyDescent="0.4">
      <c r="A8" s="48">
        <v>2</v>
      </c>
      <c r="B8" s="9"/>
      <c r="C8" s="22"/>
      <c r="D8" s="22"/>
      <c r="E8" s="28"/>
      <c r="F8" s="44"/>
      <c r="G8" s="7"/>
      <c r="H8" s="6"/>
      <c r="I8" s="21">
        <f>I7+G8-H8</f>
        <v>50000</v>
      </c>
      <c r="J8" s="32"/>
      <c r="K8" s="29" t="s">
        <v>17</v>
      </c>
      <c r="L8" s="66">
        <f>SUMIF(E$4:E$19,"ボランティア活動費",H$4:H$19)</f>
        <v>0</v>
      </c>
      <c r="P8" s="27"/>
      <c r="Q8" s="69"/>
      <c r="R8" s="69"/>
    </row>
    <row r="9" spans="1:18" ht="42.95" customHeight="1" thickBot="1" x14ac:dyDescent="0.45">
      <c r="A9" s="48">
        <v>3</v>
      </c>
      <c r="B9" s="9"/>
      <c r="C9" s="22"/>
      <c r="D9" s="22"/>
      <c r="E9" s="28"/>
      <c r="F9" s="44"/>
      <c r="G9" s="7"/>
      <c r="H9" s="6"/>
      <c r="I9" s="21">
        <f t="shared" ref="I9:I18" si="0">I8+G9-H9</f>
        <v>50000</v>
      </c>
      <c r="J9" s="82" t="s">
        <v>10</v>
      </c>
      <c r="K9" s="83"/>
      <c r="L9" s="67">
        <f>SUM(L3:L4)</f>
        <v>0</v>
      </c>
    </row>
    <row r="10" spans="1:18" ht="42.95" customHeight="1" x14ac:dyDescent="0.4">
      <c r="A10" s="48">
        <v>4</v>
      </c>
      <c r="B10" s="9"/>
      <c r="C10" s="22"/>
      <c r="D10" s="22"/>
      <c r="E10" s="28"/>
      <c r="F10" s="44"/>
      <c r="G10" s="12"/>
      <c r="H10" s="13"/>
      <c r="I10" s="21">
        <f t="shared" si="0"/>
        <v>50000</v>
      </c>
      <c r="J10" s="1"/>
      <c r="K10" s="1"/>
      <c r="L10" s="4"/>
    </row>
    <row r="11" spans="1:18" ht="42.95" customHeight="1" x14ac:dyDescent="0.4">
      <c r="A11" s="48">
        <v>5</v>
      </c>
      <c r="B11" s="9"/>
      <c r="C11" s="22"/>
      <c r="D11" s="22"/>
      <c r="E11" s="28"/>
      <c r="F11" s="44"/>
      <c r="G11" s="7"/>
      <c r="H11" s="6"/>
      <c r="I11" s="21">
        <f t="shared" si="0"/>
        <v>50000</v>
      </c>
      <c r="J11" s="19"/>
      <c r="K11" s="19"/>
      <c r="L11" s="19"/>
    </row>
    <row r="12" spans="1:18" ht="42.95" customHeight="1" x14ac:dyDescent="0.4">
      <c r="A12" s="48">
        <v>6</v>
      </c>
      <c r="B12" s="9"/>
      <c r="C12" s="22"/>
      <c r="D12" s="22"/>
      <c r="E12" s="28"/>
      <c r="F12" s="44"/>
      <c r="G12" s="10"/>
      <c r="H12" s="11"/>
      <c r="I12" s="21">
        <f t="shared" si="0"/>
        <v>50000</v>
      </c>
      <c r="J12" s="19"/>
      <c r="K12" s="19"/>
      <c r="L12" s="19"/>
    </row>
    <row r="13" spans="1:18" ht="42.95" customHeight="1" x14ac:dyDescent="0.4">
      <c r="A13" s="48">
        <v>7</v>
      </c>
      <c r="B13" s="15"/>
      <c r="C13" s="23"/>
      <c r="D13" s="23"/>
      <c r="E13" s="28"/>
      <c r="F13" s="44"/>
      <c r="G13" s="10"/>
      <c r="H13" s="11"/>
      <c r="I13" s="21">
        <f t="shared" si="0"/>
        <v>50000</v>
      </c>
      <c r="J13" s="19"/>
      <c r="K13" s="19"/>
      <c r="L13" s="19"/>
    </row>
    <row r="14" spans="1:18" ht="42.95" customHeight="1" x14ac:dyDescent="0.4">
      <c r="A14" s="48">
        <v>8</v>
      </c>
      <c r="B14" s="15"/>
      <c r="C14" s="23"/>
      <c r="D14" s="23"/>
      <c r="E14" s="28"/>
      <c r="F14" s="44"/>
      <c r="G14" s="7"/>
      <c r="H14" s="6"/>
      <c r="I14" s="21">
        <f t="shared" si="0"/>
        <v>50000</v>
      </c>
      <c r="J14" s="19"/>
      <c r="K14" s="19"/>
      <c r="L14" s="19"/>
    </row>
    <row r="15" spans="1:18" ht="42.95" customHeight="1" x14ac:dyDescent="0.4">
      <c r="A15" s="48">
        <v>9</v>
      </c>
      <c r="B15" s="15"/>
      <c r="C15" s="23"/>
      <c r="D15" s="23"/>
      <c r="E15" s="28"/>
      <c r="F15" s="44"/>
      <c r="G15" s="12"/>
      <c r="H15" s="16"/>
      <c r="I15" s="21">
        <f t="shared" si="0"/>
        <v>50000</v>
      </c>
      <c r="J15" s="19"/>
      <c r="K15" s="19"/>
      <c r="L15" s="19"/>
    </row>
    <row r="16" spans="1:18" ht="42.95" customHeight="1" x14ac:dyDescent="0.4">
      <c r="A16" s="48">
        <v>10</v>
      </c>
      <c r="B16" s="15"/>
      <c r="C16" s="23"/>
      <c r="D16" s="23"/>
      <c r="E16" s="28"/>
      <c r="F16" s="44"/>
      <c r="G16" s="12"/>
      <c r="H16" s="13"/>
      <c r="I16" s="21">
        <f t="shared" si="0"/>
        <v>50000</v>
      </c>
      <c r="J16" s="19"/>
      <c r="K16" s="19"/>
      <c r="L16" s="19"/>
    </row>
    <row r="17" spans="1:12" ht="42.95" customHeight="1" x14ac:dyDescent="0.4">
      <c r="A17" s="48">
        <v>11</v>
      </c>
      <c r="B17" s="15"/>
      <c r="C17" s="23"/>
      <c r="D17" s="23"/>
      <c r="E17" s="28"/>
      <c r="F17" s="44"/>
      <c r="G17" s="12"/>
      <c r="H17" s="13"/>
      <c r="I17" s="21">
        <f t="shared" si="0"/>
        <v>50000</v>
      </c>
      <c r="J17" s="19"/>
      <c r="K17" s="19"/>
      <c r="L17" s="19"/>
    </row>
    <row r="18" spans="1:12" ht="42.95" customHeight="1" x14ac:dyDescent="0.4">
      <c r="A18" s="48">
        <v>12</v>
      </c>
      <c r="B18" s="15"/>
      <c r="C18" s="24"/>
      <c r="D18" s="24"/>
      <c r="E18" s="28"/>
      <c r="F18" s="44"/>
      <c r="G18" s="17"/>
      <c r="H18" s="18"/>
      <c r="I18" s="21">
        <f t="shared" si="0"/>
        <v>50000</v>
      </c>
      <c r="J18" s="19"/>
      <c r="K18" s="19"/>
      <c r="L18" s="19"/>
    </row>
    <row r="19" spans="1:12" ht="24.95" customHeight="1" x14ac:dyDescent="0.4">
      <c r="A19" s="84"/>
      <c r="B19" s="85"/>
      <c r="C19" s="85"/>
      <c r="D19" s="85"/>
      <c r="E19" s="85"/>
      <c r="F19" s="86"/>
      <c r="G19" s="12">
        <f>SUM(G7:G18)</f>
        <v>50000</v>
      </c>
      <c r="H19" s="13">
        <f>SUM(H7:H18)</f>
        <v>0</v>
      </c>
      <c r="I19" s="8">
        <f>SUM(G19-H19)</f>
        <v>50000</v>
      </c>
      <c r="J19" s="1"/>
      <c r="K19" s="1"/>
      <c r="L19" s="4"/>
    </row>
    <row r="21" spans="1:12" x14ac:dyDescent="0.4">
      <c r="I21" s="20"/>
    </row>
  </sheetData>
  <mergeCells count="16">
    <mergeCell ref="J9:K9"/>
    <mergeCell ref="A19:F19"/>
    <mergeCell ref="A2:A3"/>
    <mergeCell ref="B2:B3"/>
    <mergeCell ref="J2:K2"/>
    <mergeCell ref="J3:K3"/>
    <mergeCell ref="J4:K4"/>
    <mergeCell ref="Q8:R8"/>
    <mergeCell ref="H2:H3"/>
    <mergeCell ref="I2:I3"/>
    <mergeCell ref="C2:C3"/>
    <mergeCell ref="D2:D3"/>
    <mergeCell ref="E2:E3"/>
    <mergeCell ref="F2:F3"/>
    <mergeCell ref="G2:G3"/>
    <mergeCell ref="Q7:R7"/>
  </mergeCells>
  <phoneticPr fontId="3"/>
  <dataValidations count="1">
    <dataValidation type="list" allowBlank="1" showInputMessage="1" showErrorMessage="1" sqref="O7 E4:E18">
      <formula1>$P$3:$P$8</formula1>
    </dataValidation>
  </dataValidations>
  <pageMargins left="0.7" right="0.7" top="0.75" bottom="0.75" header="0.3" footer="0.3"/>
  <pageSetup paperSize="9" scale="6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opLeftCell="A10" zoomScale="70" zoomScaleNormal="70" workbookViewId="0">
      <selection activeCell="G8" sqref="G8"/>
    </sheetView>
  </sheetViews>
  <sheetFormatPr defaultRowHeight="18.75" x14ac:dyDescent="0.4"/>
  <cols>
    <col min="1" max="1" width="6.375" customWidth="1"/>
    <col min="2" max="2" width="6.875" customWidth="1"/>
    <col min="3" max="3" width="12" customWidth="1"/>
    <col min="4" max="4" width="6.875" customWidth="1"/>
    <col min="5" max="5" width="22.25" customWidth="1"/>
    <col min="6" max="6" width="56.625" customWidth="1"/>
    <col min="7" max="7" width="10.25" customWidth="1"/>
    <col min="8" max="8" width="10.375" customWidth="1"/>
    <col min="9" max="9" width="11.125" customWidth="1"/>
    <col min="10" max="10" width="1.625" customWidth="1"/>
    <col min="11" max="11" width="21.5" customWidth="1"/>
    <col min="12" max="12" width="13.875" style="14" customWidth="1"/>
  </cols>
  <sheetData>
    <row r="1" spans="1:18" ht="38.25" customHeight="1" thickBot="1" x14ac:dyDescent="0.55000000000000004">
      <c r="A1" s="25"/>
      <c r="B1" s="25" t="s">
        <v>65</v>
      </c>
      <c r="C1" s="2"/>
      <c r="D1" s="2"/>
      <c r="E1" s="2"/>
      <c r="F1" s="2"/>
      <c r="G1" s="3"/>
      <c r="H1" s="3"/>
      <c r="I1" s="3"/>
      <c r="J1" s="1"/>
      <c r="K1" s="49" t="s">
        <v>29</v>
      </c>
      <c r="L1" s="4"/>
    </row>
    <row r="2" spans="1:18" ht="18" customHeight="1" x14ac:dyDescent="0.4">
      <c r="A2" s="87" t="s">
        <v>27</v>
      </c>
      <c r="B2" s="87" t="s">
        <v>11</v>
      </c>
      <c r="C2" s="74" t="s">
        <v>14</v>
      </c>
      <c r="D2" s="74" t="s">
        <v>12</v>
      </c>
      <c r="E2" s="99" t="s">
        <v>0</v>
      </c>
      <c r="F2" s="78" t="s">
        <v>13</v>
      </c>
      <c r="G2" s="80" t="s">
        <v>1</v>
      </c>
      <c r="H2" s="70" t="s">
        <v>2</v>
      </c>
      <c r="I2" s="72" t="s">
        <v>3</v>
      </c>
      <c r="J2" s="89" t="s">
        <v>0</v>
      </c>
      <c r="K2" s="90"/>
      <c r="L2" s="65" t="s">
        <v>4</v>
      </c>
      <c r="P2" s="34" t="s">
        <v>21</v>
      </c>
    </row>
    <row r="3" spans="1:18" ht="30" customHeight="1" thickBot="1" x14ac:dyDescent="0.45">
      <c r="A3" s="88"/>
      <c r="B3" s="88"/>
      <c r="C3" s="75"/>
      <c r="D3" s="75"/>
      <c r="E3" s="77"/>
      <c r="F3" s="79"/>
      <c r="G3" s="81"/>
      <c r="H3" s="71"/>
      <c r="I3" s="73"/>
      <c r="J3" s="95" t="s">
        <v>5</v>
      </c>
      <c r="K3" s="96"/>
      <c r="L3" s="66">
        <f>SUMIF(E$4:E$19,"SC活動費",H$4:H$19)</f>
        <v>0</v>
      </c>
      <c r="P3" s="64" t="s">
        <v>5</v>
      </c>
      <c r="Q3" s="26"/>
    </row>
    <row r="4" spans="1:18" ht="30.75" customHeight="1" thickTop="1" x14ac:dyDescent="0.4">
      <c r="A4" s="37" t="s">
        <v>28</v>
      </c>
      <c r="B4" s="37">
        <v>45036</v>
      </c>
      <c r="C4" s="38"/>
      <c r="D4" s="38"/>
      <c r="E4" s="39"/>
      <c r="F4" s="42" t="s">
        <v>26</v>
      </c>
      <c r="G4" s="40">
        <v>50000</v>
      </c>
      <c r="H4" s="40"/>
      <c r="I4" s="41">
        <f>SUM(G4-H4)</f>
        <v>50000</v>
      </c>
      <c r="J4" s="97" t="s">
        <v>6</v>
      </c>
      <c r="K4" s="98"/>
      <c r="L4" s="66">
        <f>SUM(L5:L8)</f>
        <v>0</v>
      </c>
      <c r="P4" s="35" t="s">
        <v>18</v>
      </c>
      <c r="Q4" s="27"/>
    </row>
    <row r="5" spans="1:18" ht="35.25" customHeight="1" x14ac:dyDescent="0.4">
      <c r="A5" s="37" t="s">
        <v>28</v>
      </c>
      <c r="B5" s="37">
        <v>45041</v>
      </c>
      <c r="C5" s="38" t="s">
        <v>23</v>
      </c>
      <c r="D5" s="38">
        <v>45041</v>
      </c>
      <c r="E5" s="39" t="s">
        <v>9</v>
      </c>
      <c r="F5" s="43" t="s">
        <v>41</v>
      </c>
      <c r="G5" s="40"/>
      <c r="H5" s="40">
        <v>8000</v>
      </c>
      <c r="I5" s="41">
        <f>I4+G5-H5</f>
        <v>42000</v>
      </c>
      <c r="J5" s="31"/>
      <c r="K5" s="29" t="s">
        <v>15</v>
      </c>
      <c r="L5" s="66">
        <f>SUMIF(E$7:E$19,"ボランティア給食費",H$7:H$19)</f>
        <v>0</v>
      </c>
      <c r="P5" s="35" t="s">
        <v>8</v>
      </c>
      <c r="Q5" s="27"/>
    </row>
    <row r="6" spans="1:18" ht="35.25" customHeight="1" x14ac:dyDescent="0.4">
      <c r="A6" s="37" t="s">
        <v>28</v>
      </c>
      <c r="B6" s="37">
        <v>45061</v>
      </c>
      <c r="C6" s="37" t="s">
        <v>25</v>
      </c>
      <c r="D6" s="37">
        <v>45056</v>
      </c>
      <c r="E6" s="45" t="s">
        <v>7</v>
      </c>
      <c r="F6" s="46" t="s">
        <v>24</v>
      </c>
      <c r="G6" s="40"/>
      <c r="H6" s="47">
        <v>1128</v>
      </c>
      <c r="I6" s="41">
        <f>I5+G6-H6</f>
        <v>40872</v>
      </c>
      <c r="J6" s="31"/>
      <c r="K6" s="29" t="s">
        <v>8</v>
      </c>
      <c r="L6" s="66">
        <f>SUMIF(E$4:E$19,"ボランティア交通費",H$4:H$19)</f>
        <v>0</v>
      </c>
      <c r="P6" s="35" t="s">
        <v>19</v>
      </c>
      <c r="Q6" s="27"/>
    </row>
    <row r="7" spans="1:18" ht="42.95" customHeight="1" x14ac:dyDescent="0.4">
      <c r="A7" s="48">
        <v>1</v>
      </c>
      <c r="B7" s="9"/>
      <c r="C7" s="22"/>
      <c r="D7" s="22"/>
      <c r="E7" s="28"/>
      <c r="F7" s="50" t="s">
        <v>35</v>
      </c>
      <c r="G7" s="10">
        <f>'１０月'!I19</f>
        <v>50000</v>
      </c>
      <c r="H7" s="11"/>
      <c r="I7" s="21">
        <f>SUM(G7-H7)</f>
        <v>50000</v>
      </c>
      <c r="J7" s="31"/>
      <c r="K7" s="29" t="s">
        <v>16</v>
      </c>
      <c r="L7" s="66">
        <f>SUMIF(E$7:E$19,"ゲストティーチャー費",H$7:H$19)</f>
        <v>0</v>
      </c>
      <c r="P7" s="36" t="s">
        <v>20</v>
      </c>
      <c r="Q7" s="69" t="s">
        <v>22</v>
      </c>
      <c r="R7" s="69"/>
    </row>
    <row r="8" spans="1:18" ht="42.95" customHeight="1" x14ac:dyDescent="0.4">
      <c r="A8" s="48">
        <v>2</v>
      </c>
      <c r="B8" s="9"/>
      <c r="C8" s="22"/>
      <c r="D8" s="22"/>
      <c r="E8" s="28"/>
      <c r="F8" s="44"/>
      <c r="G8" s="7"/>
      <c r="H8" s="6"/>
      <c r="I8" s="21">
        <f>I7+G8-H8</f>
        <v>50000</v>
      </c>
      <c r="J8" s="32"/>
      <c r="K8" s="29" t="s">
        <v>17</v>
      </c>
      <c r="L8" s="66">
        <f>SUMIF(E$4:E$19,"ボランティア活動費",H$4:H$19)</f>
        <v>0</v>
      </c>
      <c r="P8" s="27"/>
      <c r="Q8" s="69"/>
      <c r="R8" s="69"/>
    </row>
    <row r="9" spans="1:18" ht="42.95" customHeight="1" thickBot="1" x14ac:dyDescent="0.45">
      <c r="A9" s="48">
        <v>3</v>
      </c>
      <c r="B9" s="9"/>
      <c r="C9" s="22"/>
      <c r="D9" s="22"/>
      <c r="E9" s="28"/>
      <c r="F9" s="44"/>
      <c r="G9" s="7"/>
      <c r="H9" s="6"/>
      <c r="I9" s="21">
        <f t="shared" ref="I9:I18" si="0">I8+G9-H9</f>
        <v>50000</v>
      </c>
      <c r="J9" s="82" t="s">
        <v>10</v>
      </c>
      <c r="K9" s="83"/>
      <c r="L9" s="67">
        <f>SUM(L3:L4)</f>
        <v>0</v>
      </c>
    </row>
    <row r="10" spans="1:18" ht="42.95" customHeight="1" x14ac:dyDescent="0.4">
      <c r="A10" s="48">
        <v>4</v>
      </c>
      <c r="B10" s="9"/>
      <c r="C10" s="22"/>
      <c r="D10" s="22"/>
      <c r="E10" s="28"/>
      <c r="F10" s="44"/>
      <c r="G10" s="12"/>
      <c r="H10" s="13"/>
      <c r="I10" s="21">
        <f t="shared" si="0"/>
        <v>50000</v>
      </c>
      <c r="J10" s="1"/>
      <c r="K10" s="1"/>
      <c r="L10" s="4"/>
    </row>
    <row r="11" spans="1:18" ht="42.95" customHeight="1" x14ac:dyDescent="0.4">
      <c r="A11" s="48">
        <v>5</v>
      </c>
      <c r="B11" s="9"/>
      <c r="C11" s="22"/>
      <c r="D11" s="22"/>
      <c r="E11" s="28"/>
      <c r="F11" s="44"/>
      <c r="G11" s="7"/>
      <c r="H11" s="6"/>
      <c r="I11" s="21">
        <f t="shared" si="0"/>
        <v>50000</v>
      </c>
      <c r="J11" s="19"/>
      <c r="K11" s="19"/>
      <c r="L11" s="19"/>
    </row>
    <row r="12" spans="1:18" ht="42.95" customHeight="1" x14ac:dyDescent="0.4">
      <c r="A12" s="48">
        <v>6</v>
      </c>
      <c r="B12" s="9"/>
      <c r="C12" s="22"/>
      <c r="D12" s="22"/>
      <c r="E12" s="28"/>
      <c r="F12" s="44"/>
      <c r="G12" s="10"/>
      <c r="H12" s="11"/>
      <c r="I12" s="21">
        <f t="shared" si="0"/>
        <v>50000</v>
      </c>
      <c r="J12" s="19"/>
      <c r="K12" s="19"/>
      <c r="L12" s="19"/>
    </row>
    <row r="13" spans="1:18" ht="42.95" customHeight="1" x14ac:dyDescent="0.4">
      <c r="A13" s="48">
        <v>7</v>
      </c>
      <c r="B13" s="15"/>
      <c r="C13" s="23"/>
      <c r="D13" s="23"/>
      <c r="E13" s="28"/>
      <c r="F13" s="44"/>
      <c r="G13" s="10"/>
      <c r="H13" s="11"/>
      <c r="I13" s="21">
        <f t="shared" si="0"/>
        <v>50000</v>
      </c>
      <c r="J13" s="19"/>
      <c r="K13" s="19"/>
      <c r="L13" s="19"/>
    </row>
    <row r="14" spans="1:18" ht="42.95" customHeight="1" x14ac:dyDescent="0.4">
      <c r="A14" s="48">
        <v>8</v>
      </c>
      <c r="B14" s="15"/>
      <c r="C14" s="23"/>
      <c r="D14" s="23"/>
      <c r="E14" s="28"/>
      <c r="F14" s="44"/>
      <c r="G14" s="7"/>
      <c r="H14" s="6"/>
      <c r="I14" s="21">
        <f t="shared" si="0"/>
        <v>50000</v>
      </c>
      <c r="J14" s="19"/>
      <c r="K14" s="19"/>
      <c r="L14" s="19"/>
    </row>
    <row r="15" spans="1:18" ht="42.95" customHeight="1" x14ac:dyDescent="0.4">
      <c r="A15" s="48">
        <v>9</v>
      </c>
      <c r="B15" s="15"/>
      <c r="C15" s="23"/>
      <c r="D15" s="23"/>
      <c r="E15" s="28"/>
      <c r="F15" s="44"/>
      <c r="G15" s="12"/>
      <c r="H15" s="16"/>
      <c r="I15" s="21">
        <f t="shared" si="0"/>
        <v>50000</v>
      </c>
      <c r="J15" s="19"/>
      <c r="K15" s="19"/>
      <c r="L15" s="19"/>
    </row>
    <row r="16" spans="1:18" ht="42.95" customHeight="1" x14ac:dyDescent="0.4">
      <c r="A16" s="48">
        <v>10</v>
      </c>
      <c r="B16" s="15"/>
      <c r="C16" s="23"/>
      <c r="D16" s="23"/>
      <c r="E16" s="28"/>
      <c r="F16" s="44"/>
      <c r="G16" s="12"/>
      <c r="H16" s="13"/>
      <c r="I16" s="21">
        <f t="shared" si="0"/>
        <v>50000</v>
      </c>
      <c r="J16" s="19"/>
      <c r="K16" s="19"/>
      <c r="L16" s="19"/>
    </row>
    <row r="17" spans="1:12" ht="42.95" customHeight="1" x14ac:dyDescent="0.4">
      <c r="A17" s="48">
        <v>11</v>
      </c>
      <c r="B17" s="15"/>
      <c r="C17" s="23"/>
      <c r="D17" s="23"/>
      <c r="E17" s="28"/>
      <c r="F17" s="44"/>
      <c r="G17" s="12"/>
      <c r="H17" s="13"/>
      <c r="I17" s="21">
        <f t="shared" si="0"/>
        <v>50000</v>
      </c>
      <c r="J17" s="19"/>
      <c r="K17" s="19"/>
      <c r="L17" s="19"/>
    </row>
    <row r="18" spans="1:12" ht="42.95" customHeight="1" x14ac:dyDescent="0.4">
      <c r="A18" s="48">
        <v>12</v>
      </c>
      <c r="B18" s="15"/>
      <c r="C18" s="24"/>
      <c r="D18" s="24"/>
      <c r="E18" s="28"/>
      <c r="F18" s="44"/>
      <c r="G18" s="17"/>
      <c r="H18" s="18"/>
      <c r="I18" s="21">
        <f t="shared" si="0"/>
        <v>50000</v>
      </c>
      <c r="J18" s="19"/>
      <c r="K18" s="19"/>
      <c r="L18" s="19"/>
    </row>
    <row r="19" spans="1:12" ht="24.95" customHeight="1" x14ac:dyDescent="0.4">
      <c r="A19" s="84"/>
      <c r="B19" s="85"/>
      <c r="C19" s="85"/>
      <c r="D19" s="85"/>
      <c r="E19" s="85"/>
      <c r="F19" s="86"/>
      <c r="G19" s="12">
        <f>SUM(G7:G18)</f>
        <v>50000</v>
      </c>
      <c r="H19" s="13">
        <f>SUM(H7:H18)</f>
        <v>0</v>
      </c>
      <c r="I19" s="8">
        <f>'１０月'!I19</f>
        <v>50000</v>
      </c>
      <c r="J19" s="1"/>
      <c r="K19" s="1"/>
      <c r="L19" s="4"/>
    </row>
    <row r="21" spans="1:12" x14ac:dyDescent="0.4">
      <c r="I21" s="20"/>
    </row>
  </sheetData>
  <mergeCells count="16">
    <mergeCell ref="J9:K9"/>
    <mergeCell ref="A19:F19"/>
    <mergeCell ref="A2:A3"/>
    <mergeCell ref="B2:B3"/>
    <mergeCell ref="J2:K2"/>
    <mergeCell ref="J3:K3"/>
    <mergeCell ref="J4:K4"/>
    <mergeCell ref="Q8:R8"/>
    <mergeCell ref="H2:H3"/>
    <mergeCell ref="I2:I3"/>
    <mergeCell ref="C2:C3"/>
    <mergeCell ref="D2:D3"/>
    <mergeCell ref="E2:E3"/>
    <mergeCell ref="F2:F3"/>
    <mergeCell ref="G2:G3"/>
    <mergeCell ref="Q7:R7"/>
  </mergeCells>
  <phoneticPr fontId="3"/>
  <dataValidations count="1">
    <dataValidation type="list" allowBlank="1" showInputMessage="1" showErrorMessage="1" sqref="O7 E4:E18">
      <formula1>$P$3:$P$8</formula1>
    </dataValidation>
  </dataValidations>
  <pageMargins left="0.7" right="0.7" top="0.75" bottom="0.75" header="0.3" footer="0.3"/>
  <pageSetup paperSize="9" scale="6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zoomScale="70" zoomScaleNormal="70" workbookViewId="0">
      <selection activeCell="G8" sqref="G8"/>
    </sheetView>
  </sheetViews>
  <sheetFormatPr defaultRowHeight="18.75" x14ac:dyDescent="0.4"/>
  <cols>
    <col min="1" max="1" width="6.375" customWidth="1"/>
    <col min="2" max="2" width="6.875" customWidth="1"/>
    <col min="3" max="3" width="12" customWidth="1"/>
    <col min="4" max="4" width="6.875" customWidth="1"/>
    <col min="5" max="5" width="22.5" customWidth="1"/>
    <col min="6" max="6" width="56" customWidth="1"/>
    <col min="7" max="7" width="10.25" customWidth="1"/>
    <col min="8" max="8" width="10.375" customWidth="1"/>
    <col min="9" max="9" width="11.125" customWidth="1"/>
    <col min="10" max="10" width="1.625" customWidth="1"/>
    <col min="11" max="11" width="21.5" customWidth="1"/>
    <col min="12" max="12" width="13.875" style="14" customWidth="1"/>
  </cols>
  <sheetData>
    <row r="1" spans="1:18" ht="38.25" customHeight="1" thickBot="1" x14ac:dyDescent="0.55000000000000004">
      <c r="A1" s="25"/>
      <c r="B1" s="25" t="s">
        <v>66</v>
      </c>
      <c r="C1" s="2"/>
      <c r="D1" s="2"/>
      <c r="E1" s="2"/>
      <c r="F1" s="2"/>
      <c r="G1" s="3"/>
      <c r="H1" s="3"/>
      <c r="I1" s="3"/>
      <c r="J1" s="1"/>
      <c r="K1" s="49" t="s">
        <v>29</v>
      </c>
      <c r="L1" s="4"/>
    </row>
    <row r="2" spans="1:18" ht="18" customHeight="1" x14ac:dyDescent="0.4">
      <c r="A2" s="87" t="s">
        <v>27</v>
      </c>
      <c r="B2" s="87" t="s">
        <v>11</v>
      </c>
      <c r="C2" s="74" t="s">
        <v>14</v>
      </c>
      <c r="D2" s="74" t="s">
        <v>12</v>
      </c>
      <c r="E2" s="99" t="s">
        <v>0</v>
      </c>
      <c r="F2" s="78" t="s">
        <v>13</v>
      </c>
      <c r="G2" s="80" t="s">
        <v>1</v>
      </c>
      <c r="H2" s="70" t="s">
        <v>2</v>
      </c>
      <c r="I2" s="72" t="s">
        <v>3</v>
      </c>
      <c r="J2" s="89" t="s">
        <v>0</v>
      </c>
      <c r="K2" s="90"/>
      <c r="L2" s="65" t="s">
        <v>4</v>
      </c>
      <c r="P2" s="34" t="s">
        <v>21</v>
      </c>
    </row>
    <row r="3" spans="1:18" ht="30" customHeight="1" thickBot="1" x14ac:dyDescent="0.45">
      <c r="A3" s="88"/>
      <c r="B3" s="88"/>
      <c r="C3" s="75"/>
      <c r="D3" s="75"/>
      <c r="E3" s="77"/>
      <c r="F3" s="79"/>
      <c r="G3" s="81"/>
      <c r="H3" s="71"/>
      <c r="I3" s="73"/>
      <c r="J3" s="95" t="s">
        <v>5</v>
      </c>
      <c r="K3" s="96"/>
      <c r="L3" s="66">
        <f>SUMIF(E$4:E$19,"SC活動費",H$4:H$19)</f>
        <v>0</v>
      </c>
      <c r="P3" s="64" t="s">
        <v>5</v>
      </c>
      <c r="Q3" s="26"/>
    </row>
    <row r="4" spans="1:18" ht="30.75" customHeight="1" thickTop="1" x14ac:dyDescent="0.4">
      <c r="A4" s="37" t="s">
        <v>28</v>
      </c>
      <c r="B4" s="37">
        <v>45036</v>
      </c>
      <c r="C4" s="38"/>
      <c r="D4" s="38"/>
      <c r="E4" s="39"/>
      <c r="F4" s="42" t="s">
        <v>26</v>
      </c>
      <c r="G4" s="40">
        <v>50000</v>
      </c>
      <c r="H4" s="40"/>
      <c r="I4" s="41">
        <f>SUM(G4-H4)</f>
        <v>50000</v>
      </c>
      <c r="J4" s="97" t="s">
        <v>6</v>
      </c>
      <c r="K4" s="98"/>
      <c r="L4" s="66">
        <f>SUM(L5:L8)</f>
        <v>0</v>
      </c>
      <c r="P4" s="35" t="s">
        <v>18</v>
      </c>
      <c r="Q4" s="27"/>
    </row>
    <row r="5" spans="1:18" ht="35.25" customHeight="1" x14ac:dyDescent="0.4">
      <c r="A5" s="37" t="s">
        <v>28</v>
      </c>
      <c r="B5" s="37">
        <v>45041</v>
      </c>
      <c r="C5" s="38" t="s">
        <v>23</v>
      </c>
      <c r="D5" s="38">
        <v>45041</v>
      </c>
      <c r="E5" s="39" t="s">
        <v>9</v>
      </c>
      <c r="F5" s="43" t="s">
        <v>41</v>
      </c>
      <c r="G5" s="40"/>
      <c r="H5" s="40">
        <v>8000</v>
      </c>
      <c r="I5" s="41">
        <f>I4+G5-H5</f>
        <v>42000</v>
      </c>
      <c r="J5" s="31"/>
      <c r="K5" s="29" t="s">
        <v>15</v>
      </c>
      <c r="L5" s="66">
        <f>SUMIF(E$7:E$19,"ボランティア給食費",H$7:H$19)</f>
        <v>0</v>
      </c>
      <c r="P5" s="35" t="s">
        <v>8</v>
      </c>
      <c r="Q5" s="27"/>
    </row>
    <row r="6" spans="1:18" ht="35.25" customHeight="1" x14ac:dyDescent="0.4">
      <c r="A6" s="37" t="s">
        <v>28</v>
      </c>
      <c r="B6" s="37">
        <v>45061</v>
      </c>
      <c r="C6" s="37" t="s">
        <v>25</v>
      </c>
      <c r="D6" s="37">
        <v>45056</v>
      </c>
      <c r="E6" s="45" t="s">
        <v>7</v>
      </c>
      <c r="F6" s="46" t="s">
        <v>24</v>
      </c>
      <c r="G6" s="40"/>
      <c r="H6" s="47">
        <v>1128</v>
      </c>
      <c r="I6" s="41">
        <f>I5+G6-H6</f>
        <v>40872</v>
      </c>
      <c r="J6" s="31"/>
      <c r="K6" s="29" t="s">
        <v>8</v>
      </c>
      <c r="L6" s="66">
        <f>SUMIF(E$4:E$19,"ボランティア交通費",H$4:H$19)</f>
        <v>0</v>
      </c>
      <c r="P6" s="35" t="s">
        <v>19</v>
      </c>
      <c r="Q6" s="27"/>
    </row>
    <row r="7" spans="1:18" ht="42.95" customHeight="1" x14ac:dyDescent="0.4">
      <c r="A7" s="48">
        <v>1</v>
      </c>
      <c r="B7" s="9"/>
      <c r="C7" s="22"/>
      <c r="D7" s="22"/>
      <c r="E7" s="28"/>
      <c r="F7" s="50" t="s">
        <v>36</v>
      </c>
      <c r="G7" s="10">
        <f>'１１月'!I19</f>
        <v>50000</v>
      </c>
      <c r="H7" s="11"/>
      <c r="I7" s="21">
        <f>SUM(G7-H7)</f>
        <v>50000</v>
      </c>
      <c r="J7" s="31"/>
      <c r="K7" s="29" t="s">
        <v>16</v>
      </c>
      <c r="L7" s="66">
        <f>SUMIF(E$7:E$19,"ゲストティーチャー費",H$7:H$19)</f>
        <v>0</v>
      </c>
      <c r="P7" s="36" t="s">
        <v>20</v>
      </c>
      <c r="Q7" s="69" t="s">
        <v>22</v>
      </c>
      <c r="R7" s="69"/>
    </row>
    <row r="8" spans="1:18" ht="42.95" customHeight="1" x14ac:dyDescent="0.4">
      <c r="A8" s="48">
        <v>2</v>
      </c>
      <c r="B8" s="9"/>
      <c r="C8" s="22"/>
      <c r="D8" s="22"/>
      <c r="E8" s="28"/>
      <c r="F8" s="44"/>
      <c r="G8" s="7"/>
      <c r="H8" s="6"/>
      <c r="I8" s="21">
        <f>I7+G8-H8</f>
        <v>50000</v>
      </c>
      <c r="J8" s="32"/>
      <c r="K8" s="29" t="s">
        <v>17</v>
      </c>
      <c r="L8" s="66">
        <f>SUMIF(E$4:E$19,"ボランティア活動費",H$4:H$19)</f>
        <v>0</v>
      </c>
      <c r="P8" s="27"/>
      <c r="Q8" s="69"/>
      <c r="R8" s="69"/>
    </row>
    <row r="9" spans="1:18" ht="42.95" customHeight="1" thickBot="1" x14ac:dyDescent="0.45">
      <c r="A9" s="48">
        <v>3</v>
      </c>
      <c r="B9" s="9"/>
      <c r="C9" s="22"/>
      <c r="D9" s="22"/>
      <c r="E9" s="28"/>
      <c r="F9" s="44"/>
      <c r="G9" s="7"/>
      <c r="H9" s="6"/>
      <c r="I9" s="21">
        <f t="shared" ref="I9:I18" si="0">I8+G9-H9</f>
        <v>50000</v>
      </c>
      <c r="J9" s="82" t="s">
        <v>10</v>
      </c>
      <c r="K9" s="83"/>
      <c r="L9" s="67">
        <f>SUM(L3:L4)</f>
        <v>0</v>
      </c>
    </row>
    <row r="10" spans="1:18" ht="42.95" customHeight="1" x14ac:dyDescent="0.4">
      <c r="A10" s="48">
        <v>4</v>
      </c>
      <c r="B10" s="9"/>
      <c r="C10" s="22"/>
      <c r="D10" s="22"/>
      <c r="E10" s="28"/>
      <c r="F10" s="44"/>
      <c r="G10" s="12"/>
      <c r="H10" s="13"/>
      <c r="I10" s="21">
        <f t="shared" si="0"/>
        <v>50000</v>
      </c>
      <c r="J10" s="1"/>
      <c r="K10" s="1"/>
      <c r="L10" s="4"/>
    </row>
    <row r="11" spans="1:18" ht="42.95" customHeight="1" x14ac:dyDescent="0.4">
      <c r="A11" s="48">
        <v>5</v>
      </c>
      <c r="B11" s="9"/>
      <c r="C11" s="22"/>
      <c r="D11" s="22"/>
      <c r="E11" s="28"/>
      <c r="F11" s="44"/>
      <c r="G11" s="7"/>
      <c r="H11" s="6"/>
      <c r="I11" s="21">
        <f t="shared" si="0"/>
        <v>50000</v>
      </c>
      <c r="J11" s="19"/>
      <c r="K11" s="19"/>
      <c r="L11" s="19"/>
    </row>
    <row r="12" spans="1:18" ht="42.95" customHeight="1" x14ac:dyDescent="0.4">
      <c r="A12" s="48">
        <v>6</v>
      </c>
      <c r="B12" s="9"/>
      <c r="C12" s="22"/>
      <c r="D12" s="22"/>
      <c r="E12" s="28"/>
      <c r="F12" s="44"/>
      <c r="G12" s="10"/>
      <c r="H12" s="11"/>
      <c r="I12" s="21">
        <f t="shared" si="0"/>
        <v>50000</v>
      </c>
      <c r="J12" s="19"/>
      <c r="K12" s="19"/>
      <c r="L12" s="19"/>
    </row>
    <row r="13" spans="1:18" ht="42.95" customHeight="1" x14ac:dyDescent="0.4">
      <c r="A13" s="48">
        <v>7</v>
      </c>
      <c r="B13" s="15"/>
      <c r="C13" s="23"/>
      <c r="D13" s="23"/>
      <c r="E13" s="28"/>
      <c r="F13" s="44"/>
      <c r="G13" s="10"/>
      <c r="H13" s="11"/>
      <c r="I13" s="21">
        <f t="shared" si="0"/>
        <v>50000</v>
      </c>
      <c r="J13" s="19"/>
      <c r="K13" s="19"/>
      <c r="L13" s="19"/>
    </row>
    <row r="14" spans="1:18" ht="42.95" customHeight="1" x14ac:dyDescent="0.4">
      <c r="A14" s="48">
        <v>8</v>
      </c>
      <c r="B14" s="15"/>
      <c r="C14" s="23"/>
      <c r="D14" s="23"/>
      <c r="E14" s="28"/>
      <c r="F14" s="44"/>
      <c r="G14" s="7"/>
      <c r="H14" s="6"/>
      <c r="I14" s="21">
        <f t="shared" si="0"/>
        <v>50000</v>
      </c>
      <c r="J14" s="19"/>
      <c r="K14" s="19"/>
      <c r="L14" s="19"/>
    </row>
    <row r="15" spans="1:18" ht="42.95" customHeight="1" x14ac:dyDescent="0.4">
      <c r="A15" s="48">
        <v>9</v>
      </c>
      <c r="B15" s="15"/>
      <c r="C15" s="23"/>
      <c r="D15" s="23"/>
      <c r="E15" s="28"/>
      <c r="F15" s="44"/>
      <c r="G15" s="12"/>
      <c r="H15" s="16"/>
      <c r="I15" s="21">
        <f t="shared" si="0"/>
        <v>50000</v>
      </c>
      <c r="J15" s="19"/>
      <c r="K15" s="19"/>
      <c r="L15" s="19"/>
    </row>
    <row r="16" spans="1:18" ht="42.95" customHeight="1" x14ac:dyDescent="0.4">
      <c r="A16" s="48">
        <v>10</v>
      </c>
      <c r="B16" s="15"/>
      <c r="C16" s="23"/>
      <c r="D16" s="23"/>
      <c r="E16" s="28"/>
      <c r="F16" s="44"/>
      <c r="G16" s="12"/>
      <c r="H16" s="13"/>
      <c r="I16" s="21">
        <f t="shared" si="0"/>
        <v>50000</v>
      </c>
      <c r="J16" s="19"/>
      <c r="K16" s="19"/>
      <c r="L16" s="19"/>
    </row>
    <row r="17" spans="1:12" ht="42.95" customHeight="1" x14ac:dyDescent="0.4">
      <c r="A17" s="48">
        <v>11</v>
      </c>
      <c r="B17" s="15"/>
      <c r="C17" s="23"/>
      <c r="D17" s="23"/>
      <c r="E17" s="28"/>
      <c r="F17" s="44"/>
      <c r="G17" s="12"/>
      <c r="H17" s="13"/>
      <c r="I17" s="21">
        <f t="shared" si="0"/>
        <v>50000</v>
      </c>
      <c r="J17" s="19"/>
      <c r="K17" s="19"/>
      <c r="L17" s="19"/>
    </row>
    <row r="18" spans="1:12" ht="42.95" customHeight="1" x14ac:dyDescent="0.4">
      <c r="A18" s="48">
        <v>12</v>
      </c>
      <c r="B18" s="15"/>
      <c r="C18" s="24"/>
      <c r="D18" s="24"/>
      <c r="E18" s="28"/>
      <c r="F18" s="44"/>
      <c r="G18" s="17"/>
      <c r="H18" s="18"/>
      <c r="I18" s="21">
        <f t="shared" si="0"/>
        <v>50000</v>
      </c>
      <c r="J18" s="19"/>
      <c r="K18" s="19"/>
      <c r="L18" s="19"/>
    </row>
    <row r="19" spans="1:12" ht="24.95" customHeight="1" x14ac:dyDescent="0.4">
      <c r="A19" s="84"/>
      <c r="B19" s="85"/>
      <c r="C19" s="85"/>
      <c r="D19" s="85"/>
      <c r="E19" s="85"/>
      <c r="F19" s="86"/>
      <c r="G19" s="12">
        <f>SUM(G7:G18)</f>
        <v>50000</v>
      </c>
      <c r="H19" s="13">
        <f>SUM(H7:H18)</f>
        <v>0</v>
      </c>
      <c r="I19" s="8">
        <f>'１１月'!I19</f>
        <v>50000</v>
      </c>
      <c r="J19" s="1"/>
      <c r="K19" s="1"/>
      <c r="L19" s="4"/>
    </row>
    <row r="21" spans="1:12" x14ac:dyDescent="0.4">
      <c r="I21" s="20"/>
    </row>
  </sheetData>
  <mergeCells count="16">
    <mergeCell ref="J9:K9"/>
    <mergeCell ref="A19:F19"/>
    <mergeCell ref="A2:A3"/>
    <mergeCell ref="B2:B3"/>
    <mergeCell ref="J2:K2"/>
    <mergeCell ref="J3:K3"/>
    <mergeCell ref="J4:K4"/>
    <mergeCell ref="Q8:R8"/>
    <mergeCell ref="H2:H3"/>
    <mergeCell ref="I2:I3"/>
    <mergeCell ref="C2:C3"/>
    <mergeCell ref="D2:D3"/>
    <mergeCell ref="E2:E3"/>
    <mergeCell ref="F2:F3"/>
    <mergeCell ref="G2:G3"/>
    <mergeCell ref="Q7:R7"/>
  </mergeCells>
  <phoneticPr fontId="3"/>
  <dataValidations count="1">
    <dataValidation type="list" allowBlank="1" showInputMessage="1" showErrorMessage="1" sqref="O7 E4:E18">
      <formula1>$P$3:$P$8</formula1>
    </dataValidation>
  </dataValidations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記入例</vt:lpstr>
      <vt:lpstr>5月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Sheet2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'5月'!Print_Area</vt:lpstr>
      <vt:lpstr>'６月'!Print_Area</vt:lpstr>
      <vt:lpstr>'７月'!Print_Area</vt:lpstr>
      <vt:lpstr>'８月'!Print_Area</vt:lpstr>
      <vt:lpstr>'９月'!Print_Area</vt:lpstr>
      <vt:lpstr>記入例!Print_Area</vt:lpstr>
    </vt:vector>
  </TitlesOfParts>
  <Company>東京都北区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愛里</dc:creator>
  <cp:lastModifiedBy>山﨑 唯希</cp:lastModifiedBy>
  <cp:lastPrinted>2023-05-10T02:24:59Z</cp:lastPrinted>
  <dcterms:created xsi:type="dcterms:W3CDTF">2023-03-20T08:44:51Z</dcterms:created>
  <dcterms:modified xsi:type="dcterms:W3CDTF">2024-05-21T06:14:23Z</dcterms:modified>
</cp:coreProperties>
</file>